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naka\Documents\Tilastot\Elinkeino\"/>
    </mc:Choice>
  </mc:AlternateContent>
  <xr:revisionPtr revIDLastSave="0" documentId="13_ncr:1_{1CBAAEBB-9132-4CDE-B502-A2A5A959B527}" xr6:coauthVersionLast="47" xr6:coauthVersionMax="47" xr10:uidLastSave="{00000000-0000-0000-0000-000000000000}"/>
  <bookViews>
    <workbookView xWindow="-25710" yWindow="-1740" windowWidth="25820" windowHeight="14020" xr2:uid="{00000000-000D-0000-FFFF-FFFF00000000}"/>
  </bookViews>
  <sheets>
    <sheet name="Elinkeinorakenne" sheetId="3" r:id="rId1"/>
    <sheet name="Elinkeinorakenne %" sheetId="9" r:id="rId2"/>
    <sheet name="K-P" sheetId="5" r:id="rId3"/>
    <sheet name="Kaustisen sk" sheetId="8" r:id="rId4"/>
    <sheet name="Kokkolan sk" sheetId="10" r:id="rId5"/>
    <sheet name="Halsua" sheetId="11" r:id="rId6"/>
    <sheet name="Kaustinen" sheetId="12" r:id="rId7"/>
    <sheet name="Lestijärvi" sheetId="13" r:id="rId8"/>
    <sheet name="Perho" sheetId="14" r:id="rId9"/>
    <sheet name="Toholampi" sheetId="15" r:id="rId10"/>
    <sheet name="Veteli" sheetId="16" r:id="rId11"/>
    <sheet name="Kannus" sheetId="17" r:id="rId12"/>
    <sheet name="Kokkola" sheetId="18" r:id="rId13"/>
    <sheet name="Päätoimialat" sheetId="4" r:id="rId14"/>
    <sheet name="TOL 2-num" sheetId="1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3" l="1"/>
  <c r="D8" i="3"/>
  <c r="E8" i="3"/>
  <c r="F8" i="3"/>
  <c r="G8" i="3"/>
  <c r="H8" i="3"/>
  <c r="I8" i="3"/>
  <c r="J8" i="3"/>
  <c r="K8" i="3"/>
  <c r="L8" i="3"/>
  <c r="B8" i="3"/>
  <c r="C7" i="3"/>
  <c r="D7" i="3"/>
  <c r="E7" i="3"/>
  <c r="F7" i="3"/>
  <c r="G7" i="3"/>
  <c r="H7" i="3"/>
  <c r="I7" i="3"/>
  <c r="J7" i="3"/>
  <c r="K7" i="3"/>
  <c r="L7" i="3"/>
  <c r="B7" i="3"/>
  <c r="H8" i="9"/>
  <c r="I8" i="9"/>
  <c r="J8" i="9"/>
  <c r="K8" i="9"/>
  <c r="L8" i="9"/>
  <c r="G8" i="9"/>
  <c r="F8" i="9"/>
  <c r="E8" i="9"/>
  <c r="D8" i="9"/>
  <c r="C8" i="9"/>
  <c r="B8" i="9"/>
  <c r="L7" i="9"/>
  <c r="F7" i="9"/>
  <c r="G7" i="9"/>
  <c r="H7" i="9"/>
  <c r="I7" i="9"/>
  <c r="J7" i="9"/>
  <c r="K7" i="9"/>
  <c r="E7" i="9"/>
  <c r="D7" i="9"/>
  <c r="C7" i="9"/>
  <c r="B7" i="9"/>
  <c r="B8" i="4"/>
  <c r="C9" i="9"/>
  <c r="D9" i="9"/>
  <c r="E9" i="9"/>
  <c r="F9" i="9"/>
  <c r="G9" i="9"/>
  <c r="H9" i="9"/>
  <c r="I9" i="9"/>
  <c r="J9" i="9"/>
  <c r="K9" i="9"/>
  <c r="L9" i="9"/>
  <c r="B9" i="9"/>
  <c r="C6" i="9"/>
  <c r="D6" i="9"/>
  <c r="E6" i="9"/>
  <c r="F6" i="9"/>
  <c r="G6" i="9"/>
  <c r="H6" i="9"/>
  <c r="I6" i="9"/>
  <c r="J6" i="9"/>
  <c r="K6" i="9"/>
  <c r="L6" i="9"/>
  <c r="B6" i="9"/>
  <c r="C34" i="4"/>
  <c r="D34" i="4"/>
  <c r="E34" i="4"/>
  <c r="F34" i="4"/>
  <c r="G34" i="4"/>
  <c r="H34" i="4"/>
  <c r="I34" i="4"/>
  <c r="J34" i="4"/>
  <c r="K34" i="4"/>
  <c r="L34" i="4"/>
  <c r="B34" i="4"/>
  <c r="C33" i="4"/>
  <c r="D33" i="4"/>
  <c r="E33" i="4"/>
  <c r="F33" i="4"/>
  <c r="G33" i="4"/>
  <c r="H33" i="4"/>
  <c r="I33" i="4"/>
  <c r="J33" i="4"/>
  <c r="K33" i="4"/>
  <c r="L33" i="4"/>
  <c r="B33" i="4"/>
  <c r="C32" i="4"/>
  <c r="D32" i="4"/>
  <c r="E32" i="4"/>
  <c r="F32" i="4"/>
  <c r="G32" i="4"/>
  <c r="H32" i="4"/>
  <c r="I32" i="4"/>
  <c r="J32" i="4"/>
  <c r="K32" i="4"/>
  <c r="L32" i="4"/>
  <c r="B32" i="4"/>
  <c r="C31" i="4"/>
  <c r="D31" i="4"/>
  <c r="E31" i="4"/>
  <c r="F31" i="4"/>
  <c r="G31" i="4"/>
  <c r="H31" i="4"/>
  <c r="I31" i="4"/>
  <c r="J31" i="4"/>
  <c r="K31" i="4"/>
  <c r="L31" i="4"/>
  <c r="B31" i="4"/>
  <c r="C30" i="4"/>
  <c r="D30" i="4"/>
  <c r="E30" i="4"/>
  <c r="F30" i="4"/>
  <c r="G30" i="4"/>
  <c r="H30" i="4"/>
  <c r="I30" i="4"/>
  <c r="J30" i="4"/>
  <c r="K30" i="4"/>
  <c r="L30" i="4"/>
  <c r="B30" i="4"/>
  <c r="C29" i="4"/>
  <c r="D29" i="4"/>
  <c r="E29" i="4"/>
  <c r="F29" i="4"/>
  <c r="G29" i="4"/>
  <c r="H29" i="4"/>
  <c r="I29" i="4"/>
  <c r="J29" i="4"/>
  <c r="K29" i="4"/>
  <c r="L29" i="4"/>
  <c r="B29" i="4"/>
  <c r="C28" i="4"/>
  <c r="D28" i="4"/>
  <c r="E28" i="4"/>
  <c r="F28" i="4"/>
  <c r="G28" i="4"/>
  <c r="H28" i="4"/>
  <c r="I28" i="4"/>
  <c r="J28" i="4"/>
  <c r="K28" i="4"/>
  <c r="L28" i="4"/>
  <c r="B28" i="4"/>
  <c r="C27" i="4"/>
  <c r="D27" i="4"/>
  <c r="E27" i="4"/>
  <c r="F27" i="4"/>
  <c r="G27" i="4"/>
  <c r="H27" i="4"/>
  <c r="I27" i="4"/>
  <c r="J27" i="4"/>
  <c r="K27" i="4"/>
  <c r="L27" i="4"/>
  <c r="B27" i="4"/>
  <c r="C26" i="4"/>
  <c r="D26" i="4"/>
  <c r="E26" i="4"/>
  <c r="F26" i="4"/>
  <c r="G26" i="4"/>
  <c r="H26" i="4"/>
  <c r="I26" i="4"/>
  <c r="J26" i="4"/>
  <c r="K26" i="4"/>
  <c r="L26" i="4"/>
  <c r="B26" i="4"/>
  <c r="C25" i="4"/>
  <c r="D25" i="4"/>
  <c r="E25" i="4"/>
  <c r="F25" i="4"/>
  <c r="G25" i="4"/>
  <c r="H25" i="4"/>
  <c r="I25" i="4"/>
  <c r="J25" i="4"/>
  <c r="K25" i="4"/>
  <c r="L25" i="4"/>
  <c r="B25" i="4"/>
  <c r="C24" i="4"/>
  <c r="D24" i="4"/>
  <c r="E24" i="4"/>
  <c r="F24" i="4"/>
  <c r="G24" i="4"/>
  <c r="H24" i="4"/>
  <c r="I24" i="4"/>
  <c r="J24" i="4"/>
  <c r="K24" i="4"/>
  <c r="L24" i="4"/>
  <c r="B24" i="4"/>
  <c r="C23" i="4"/>
  <c r="D23" i="4"/>
  <c r="E23" i="4"/>
  <c r="F23" i="4"/>
  <c r="G23" i="4"/>
  <c r="H23" i="4"/>
  <c r="I23" i="4"/>
  <c r="J23" i="4"/>
  <c r="K23" i="4"/>
  <c r="L23" i="4"/>
  <c r="B23" i="4"/>
  <c r="C22" i="4"/>
  <c r="D22" i="4"/>
  <c r="E22" i="4"/>
  <c r="F22" i="4"/>
  <c r="G22" i="4"/>
  <c r="H22" i="4"/>
  <c r="I22" i="4"/>
  <c r="J22" i="4"/>
  <c r="K22" i="4"/>
  <c r="L22" i="4"/>
  <c r="B22" i="4"/>
  <c r="C21" i="4"/>
  <c r="D21" i="4"/>
  <c r="E21" i="4"/>
  <c r="F21" i="4"/>
  <c r="G21" i="4"/>
  <c r="H21" i="4"/>
  <c r="I21" i="4"/>
  <c r="J21" i="4"/>
  <c r="K21" i="4"/>
  <c r="L21" i="4"/>
  <c r="B21" i="4"/>
  <c r="C19" i="4"/>
  <c r="D19" i="4"/>
  <c r="E19" i="4"/>
  <c r="F19" i="4"/>
  <c r="G19" i="4"/>
  <c r="H19" i="4"/>
  <c r="I19" i="4"/>
  <c r="J19" i="4"/>
  <c r="K19" i="4"/>
  <c r="L19" i="4"/>
  <c r="B19" i="4"/>
  <c r="C18" i="4"/>
  <c r="D18" i="4"/>
  <c r="E18" i="4"/>
  <c r="F18" i="4"/>
  <c r="G18" i="4"/>
  <c r="H18" i="4"/>
  <c r="I18" i="4"/>
  <c r="J18" i="4"/>
  <c r="K18" i="4"/>
  <c r="L18" i="4"/>
  <c r="B18" i="4"/>
  <c r="C17" i="4"/>
  <c r="D17" i="4"/>
  <c r="E17" i="4"/>
  <c r="F17" i="4"/>
  <c r="G17" i="4"/>
  <c r="H17" i="4"/>
  <c r="I17" i="4"/>
  <c r="J17" i="4"/>
  <c r="K17" i="4"/>
  <c r="L17" i="4"/>
  <c r="B17" i="4"/>
  <c r="C16" i="4"/>
  <c r="D16" i="4"/>
  <c r="E16" i="4"/>
  <c r="F16" i="4"/>
  <c r="G16" i="4"/>
  <c r="H16" i="4"/>
  <c r="I16" i="4"/>
  <c r="J16" i="4"/>
  <c r="K16" i="4"/>
  <c r="L16" i="4"/>
  <c r="B16" i="4"/>
  <c r="E15" i="4"/>
  <c r="F15" i="4"/>
  <c r="G15" i="4"/>
  <c r="H15" i="4"/>
  <c r="I15" i="4"/>
  <c r="J15" i="4"/>
  <c r="K15" i="4"/>
  <c r="L15" i="4"/>
  <c r="C15" i="4"/>
  <c r="D15" i="4"/>
  <c r="B15" i="4"/>
  <c r="C20" i="4"/>
  <c r="D20" i="4"/>
  <c r="E20" i="4"/>
  <c r="F20" i="4"/>
  <c r="G20" i="4"/>
  <c r="H20" i="4"/>
  <c r="I20" i="4"/>
  <c r="J20" i="4"/>
  <c r="K20" i="4"/>
  <c r="L20" i="4"/>
  <c r="B20" i="4"/>
  <c r="C14" i="4"/>
  <c r="D14" i="4"/>
  <c r="E14" i="4"/>
  <c r="F14" i="4"/>
  <c r="G14" i="4"/>
  <c r="H14" i="4"/>
  <c r="I14" i="4"/>
  <c r="J14" i="4"/>
  <c r="K14" i="4"/>
  <c r="L14" i="4"/>
  <c r="B14" i="4"/>
  <c r="C13" i="4"/>
  <c r="D13" i="4"/>
  <c r="E13" i="4"/>
  <c r="F13" i="4"/>
  <c r="G13" i="4"/>
  <c r="H13" i="4"/>
  <c r="I13" i="4"/>
  <c r="J13" i="4"/>
  <c r="K13" i="4"/>
  <c r="L13" i="4"/>
  <c r="B13" i="4"/>
  <c r="C12" i="4"/>
  <c r="D12" i="4"/>
  <c r="E12" i="4"/>
  <c r="F12" i="4"/>
  <c r="G12" i="4"/>
  <c r="H12" i="4"/>
  <c r="I12" i="4"/>
  <c r="J12" i="4"/>
  <c r="K12" i="4"/>
  <c r="L12" i="4"/>
  <c r="B12" i="4"/>
  <c r="C11" i="4"/>
  <c r="D11" i="4"/>
  <c r="E11" i="4"/>
  <c r="F11" i="4"/>
  <c r="G11" i="4"/>
  <c r="H11" i="4"/>
  <c r="I11" i="4"/>
  <c r="J11" i="4"/>
  <c r="K11" i="4"/>
  <c r="L11" i="4"/>
  <c r="B11" i="4"/>
  <c r="F10" i="4"/>
  <c r="G10" i="4"/>
  <c r="H10" i="4"/>
  <c r="I10" i="4"/>
  <c r="J10" i="4"/>
  <c r="K10" i="4"/>
  <c r="L10" i="4"/>
  <c r="E10" i="4"/>
  <c r="D10" i="4"/>
  <c r="C10" i="4"/>
  <c r="B10" i="4"/>
  <c r="C9" i="4"/>
  <c r="D9" i="4"/>
  <c r="E9" i="4"/>
  <c r="F9" i="4"/>
  <c r="G9" i="4"/>
  <c r="H9" i="4"/>
  <c r="I9" i="4"/>
  <c r="J9" i="4"/>
  <c r="K9" i="4"/>
  <c r="L9" i="4"/>
  <c r="B9" i="4"/>
  <c r="C8" i="4"/>
  <c r="D8" i="4"/>
  <c r="E8" i="4"/>
  <c r="F8" i="4"/>
  <c r="G8" i="4"/>
  <c r="H8" i="4"/>
  <c r="I8" i="4"/>
  <c r="J8" i="4"/>
  <c r="K8" i="4"/>
  <c r="L8" i="4"/>
  <c r="C7" i="4"/>
  <c r="D7" i="4"/>
  <c r="E7" i="4"/>
  <c r="F7" i="4"/>
  <c r="G7" i="4"/>
  <c r="H7" i="4"/>
  <c r="I7" i="4"/>
  <c r="J7" i="4"/>
  <c r="K7" i="4"/>
  <c r="L7" i="4"/>
  <c r="B7" i="4"/>
  <c r="C6" i="4"/>
  <c r="D6" i="4"/>
  <c r="E6" i="4"/>
  <c r="F6" i="4"/>
  <c r="G6" i="4"/>
  <c r="H6" i="4"/>
  <c r="I6" i="4"/>
  <c r="J6" i="4"/>
  <c r="K6" i="4"/>
  <c r="L6" i="4"/>
  <c r="B6" i="4"/>
  <c r="C9" i="3"/>
  <c r="D9" i="3"/>
  <c r="E9" i="3"/>
  <c r="F9" i="3"/>
  <c r="G9" i="3"/>
  <c r="H9" i="3"/>
  <c r="I9" i="3"/>
  <c r="J9" i="3"/>
  <c r="K9" i="3"/>
  <c r="L9" i="3"/>
  <c r="B9" i="3"/>
  <c r="C6" i="3"/>
  <c r="D6" i="3"/>
  <c r="E6" i="3"/>
  <c r="F6" i="3"/>
  <c r="G6" i="3"/>
  <c r="H6" i="3"/>
  <c r="I6" i="3"/>
  <c r="J6" i="3"/>
  <c r="K6" i="3"/>
  <c r="L6" i="3"/>
  <c r="B6" i="3"/>
  <c r="C5" i="3" l="1"/>
  <c r="F5" i="3"/>
  <c r="J5" i="9"/>
  <c r="G5" i="3"/>
  <c r="L5" i="3"/>
  <c r="J5" i="3"/>
  <c r="C5" i="4"/>
  <c r="L5" i="9"/>
  <c r="I5" i="3"/>
  <c r="K5" i="9"/>
  <c r="C5" i="9"/>
  <c r="B5" i="3"/>
  <c r="H5" i="4"/>
  <c r="F5" i="9"/>
  <c r="E5" i="4"/>
  <c r="H5" i="9"/>
  <c r="E5" i="3"/>
  <c r="H5" i="3"/>
  <c r="I5" i="9"/>
  <c r="D5" i="3"/>
  <c r="J5" i="4"/>
  <c r="I5" i="4"/>
  <c r="D5" i="4"/>
  <c r="G5" i="9"/>
  <c r="K5" i="4"/>
  <c r="B5" i="4"/>
  <c r="G5" i="4"/>
  <c r="E5" i="9"/>
  <c r="K5" i="3"/>
  <c r="F5" i="4"/>
  <c r="D5" i="9"/>
  <c r="L5" i="4"/>
  <c r="B5" i="9"/>
</calcChain>
</file>

<file path=xl/sharedStrings.xml><?xml version="1.0" encoding="utf-8"?>
<sst xmlns="http://schemas.openxmlformats.org/spreadsheetml/2006/main" count="245" uniqueCount="177">
  <si>
    <t>Kaikki toimialat yhteensä</t>
  </si>
  <si>
    <t>A     Maatalous, metsätalous ja kalatalous</t>
  </si>
  <si>
    <t>B     Kaivostoiminta ja louhinta</t>
  </si>
  <si>
    <t>C     Teollisuus</t>
  </si>
  <si>
    <t>D     Sähkö-, kaasu- ja lämpöhuolto, jäähdytysliiketoiminta</t>
  </si>
  <si>
    <t>E     Vesihuolto, viemäri- ja jätevesihuolto, jätehuolto ja muu ympäristön puhtaanapito</t>
  </si>
  <si>
    <t>F     Rakentaminen</t>
  </si>
  <si>
    <t>H     Kuljetus ja varastointi</t>
  </si>
  <si>
    <t>I     Majoitus- ja ravitsemistoiminta</t>
  </si>
  <si>
    <t>J     Informaatio ja viestintä</t>
  </si>
  <si>
    <t>K     Rahoitus- ja vakuutustoiminta</t>
  </si>
  <si>
    <t>L     Kiinteistöalan toiminta</t>
  </si>
  <si>
    <t>M     Ammatillinen, tieteellinen ja tekninen toiminta</t>
  </si>
  <si>
    <t>N     Hallinto- ja tukipalvelutoiminta</t>
  </si>
  <si>
    <t>O     Julkinen hallinto ja maanpuolustus; pakollinen sosiaalivakuutus</t>
  </si>
  <si>
    <t>P     Koulutus</t>
  </si>
  <si>
    <t>Q     Terveys- ja sosiaalipalvelut</t>
  </si>
  <si>
    <t>R     Taiteet, viihde ja virkistys</t>
  </si>
  <si>
    <t>S     Muu palvelutoiminta</t>
  </si>
  <si>
    <t>T     Kotitalouksien toiminta työnantajina; kotitalouksien eriyttämätön toiminta tavaroiden ja palve</t>
  </si>
  <si>
    <t>U     Kansainvälisten organisaatioiden ja toimielinten toiminta</t>
  </si>
  <si>
    <t>X     Toimiala tuntematon</t>
  </si>
  <si>
    <t xml:space="preserve"> </t>
  </si>
  <si>
    <t>Lähde: Tilastokeskus - Työssäkäynti</t>
  </si>
  <si>
    <t>Keski-Pohjanmaa</t>
  </si>
  <si>
    <t>Halsua</t>
  </si>
  <si>
    <t>Kaustinen</t>
  </si>
  <si>
    <t>Lestijärvi</t>
  </si>
  <si>
    <t>Perho</t>
  </si>
  <si>
    <t>Toholampi</t>
  </si>
  <si>
    <t>Veteli</t>
  </si>
  <si>
    <t>Kokkolan sk</t>
  </si>
  <si>
    <t>Kannus</t>
  </si>
  <si>
    <t>Kokkola</t>
  </si>
  <si>
    <t>Kaustisen sk</t>
  </si>
  <si>
    <t>Toimialat (TOL 2008)</t>
  </si>
  <si>
    <t>Alkutuotanto</t>
  </si>
  <si>
    <t>Palvelut</t>
  </si>
  <si>
    <t>Tuntematon</t>
  </si>
  <si>
    <t>Elintarviketeollisuus</t>
  </si>
  <si>
    <t>Puuteollisuus</t>
  </si>
  <si>
    <t>Kemianteollisuus</t>
  </si>
  <si>
    <t>Metalliteollisuus</t>
  </si>
  <si>
    <t>Veneteollisuus</t>
  </si>
  <si>
    <t>Muu teollisuus</t>
  </si>
  <si>
    <t>G     Tukku- ja vähittäiskauppa; moottoriajoneuv. ja -pyörien korj</t>
  </si>
  <si>
    <t>Kuljetus</t>
  </si>
  <si>
    <t>Jalostus</t>
  </si>
  <si>
    <t xml:space="preserve">Tieto työllisyydestä perustuu työeläke- ja </t>
  </si>
  <si>
    <t xml:space="preserve">veroviranomaisten tietoihin. </t>
  </si>
  <si>
    <t xml:space="preserve">Henkilön toimiala määräytyy hänen työpaikkansa </t>
  </si>
  <si>
    <t xml:space="preserve">Työlliseen työvoimaan luetaan kaikki 18-74-vuotiaat </t>
  </si>
  <si>
    <t>henkilöt, jotka vuoden viimeisellä viikolla</t>
  </si>
  <si>
    <t xml:space="preserve">olivat ansiotyössä eivätkä olleet työttömänä </t>
  </si>
  <si>
    <t xml:space="preserve">työnhakijana työvoimatoimistossa tai suorittamassa </t>
  </si>
  <si>
    <t xml:space="preserve">varusmies- tai siviilipalvelua. </t>
  </si>
  <si>
    <t xml:space="preserve">toimialan mukaan. Kaikki samassa toimipaikassa </t>
  </si>
  <si>
    <t xml:space="preserve">työskentelevät saavat saman </t>
  </si>
  <si>
    <t xml:space="preserve">toimialan ammatistaan riippumatta. </t>
  </si>
  <si>
    <t xml:space="preserve">Työpaikan toimiala määritetään kullekin </t>
  </si>
  <si>
    <t xml:space="preserve">toimipaikalle ja itsenäiselle ammatinharjoittajalle </t>
  </si>
  <si>
    <t xml:space="preserve">Tilastokeskuksen toimialaluokituksen mukaisesti. </t>
  </si>
  <si>
    <t>Toimialat yhteensä</t>
  </si>
  <si>
    <t>A      Maatalous, metsätalous ja kalatalous</t>
  </si>
  <si>
    <t>01     Kasvinviljely ja kotieläintalous, riistatalous ja niihin liittyvät palvelut</t>
  </si>
  <si>
    <t>02     Metsätalous ja puunkorjuu</t>
  </si>
  <si>
    <t>03     Kalastus ja vesiviljely</t>
  </si>
  <si>
    <t>B      Kaivostoiminta ja louhinta</t>
  </si>
  <si>
    <t>05     Kivihiilen ja ruskohiilen kaivu</t>
  </si>
  <si>
    <t>06     Raakaöljyn ja maakaasun tuotanto</t>
  </si>
  <si>
    <t>07     Metallimalmien louhinta</t>
  </si>
  <si>
    <t>08     Muu kaivostoiminta ja louhinta</t>
  </si>
  <si>
    <t>09     Kaivostoimintaa palveleva toiminta</t>
  </si>
  <si>
    <t>C      Teollisuus</t>
  </si>
  <si>
    <t>10     Elintarvikkeiden valmistus</t>
  </si>
  <si>
    <t>11     Juomien valmistus</t>
  </si>
  <si>
    <t>12     Tupakkatuotteiden valmistus</t>
  </si>
  <si>
    <t>13     Tekstiilien valmistus</t>
  </si>
  <si>
    <t>14     Vaatteiden valmistus</t>
  </si>
  <si>
    <t>15     Nahan ja nahkatuotteiden valmistus</t>
  </si>
  <si>
    <t>16     Sahatavaran sekä puu- ja korkkituotteiden valmistus (pl. huonekalut); olki- ja punontatuotteiden valmistus</t>
  </si>
  <si>
    <t>17     Paperin, paperi- ja kartonkituotteiden valmistus</t>
  </si>
  <si>
    <t>18     Painaminen ja tallenteiden jäljentäminen</t>
  </si>
  <si>
    <t>19     Koksin ja jalostettujen öljytuotteiden valmistus</t>
  </si>
  <si>
    <t>20     Kemikaalien ja kemiallisten tuotteiden valmistus</t>
  </si>
  <si>
    <t>21     Lääkeaineiden ja lääkkeiden valmistus</t>
  </si>
  <si>
    <t>22     Kumi- ja muovituotteiden valmistus</t>
  </si>
  <si>
    <t>23     Muiden ei-metallisten mineraalituotteiden valmistus</t>
  </si>
  <si>
    <t>24     Metallien jalostus</t>
  </si>
  <si>
    <t>25     Metallituotteiden valmistus (pl. koneet ja laitteet)</t>
  </si>
  <si>
    <t>26     Tietokoneiden sekä elektronisten ja optisten tuotteiden valmistus</t>
  </si>
  <si>
    <t>27     Sähkölaitteiden valmistus</t>
  </si>
  <si>
    <t>28     Muiden koneiden ja laitteiden valmistus</t>
  </si>
  <si>
    <t>29     Moottoriajoneuvojen, perävaunujen ja puoliperävaunujen valmistus</t>
  </si>
  <si>
    <t>30     Muiden kulkuneuvojen valmistus</t>
  </si>
  <si>
    <t>31     Huonekalujen valmistus</t>
  </si>
  <si>
    <t>32     Muu valmistus</t>
  </si>
  <si>
    <t>33     Koneiden ja laitteiden korjaus, huolto ja asennus</t>
  </si>
  <si>
    <t>D      Sähkö-, kaasu- ja lämpöhuolto, jäähdytysliiketoiminta</t>
  </si>
  <si>
    <t>35     Sähkö-, kaasu- ja lämpöhuolto, jäähdytysliiketoiminta</t>
  </si>
  <si>
    <t>E      Vesihuolto, viemäri- ja jätevesihuolto, jätehuolto ja muu ympäristön puhtaanapito</t>
  </si>
  <si>
    <t>36     Veden otto, puhdistus ja jakelu</t>
  </si>
  <si>
    <t>37     Viemäri- ja jätevesihuolto</t>
  </si>
  <si>
    <t>38     Jätteen keruu, käsittely ja loppusijoitus; materiaalien kierrätys</t>
  </si>
  <si>
    <t>39     Maaperän ja vesistöjen kunnostus ja muut ympäristönhuoltopalvelut</t>
  </si>
  <si>
    <t>F      Rakentaminen</t>
  </si>
  <si>
    <t>41     Talonrakentaminen</t>
  </si>
  <si>
    <t>42     Maa- ja vesirakentaminen</t>
  </si>
  <si>
    <t>43     Erikoistunut rakennustoiminta</t>
  </si>
  <si>
    <t>G      Tukku- ja vähittäiskauppa; moottoriajoneuvojen ja moottoripyörien korjaus</t>
  </si>
  <si>
    <t>45     Moottoriajoneuvojen ja moottoripyörien tukku- ja vähittäiskauppa sekä korjaus</t>
  </si>
  <si>
    <t>46     Tukkukauppa (pl. moottoriajoneuvojen ja moottoripyörien kauppa)</t>
  </si>
  <si>
    <t>47     Vähittäiskauppa (pl. moottoriajoneuvojen ja moottoripyörien kauppa)</t>
  </si>
  <si>
    <t>H      Kuljetus ja varastointi</t>
  </si>
  <si>
    <t>49     Maaliikenne ja putkijohtokuljetus</t>
  </si>
  <si>
    <t>50     Vesiliikenne</t>
  </si>
  <si>
    <t>51     Ilmaliikenne</t>
  </si>
  <si>
    <t>52     Varastointi ja liikennettä palveleva toiminta</t>
  </si>
  <si>
    <t>53     Posti- ja kuriiritoiminta</t>
  </si>
  <si>
    <t>I      Majoitus- ja ravitsemistoiminta</t>
  </si>
  <si>
    <t>55     Majoitus</t>
  </si>
  <si>
    <t>56     Ravitsemistoiminta</t>
  </si>
  <si>
    <t>J      Informaatio ja viestintä</t>
  </si>
  <si>
    <t>58     Kustannustoiminta</t>
  </si>
  <si>
    <t>59     Elokuva-, video- ja televisio-ohjelmatuotanto, äänitteiden ja musiikin kustantaminen</t>
  </si>
  <si>
    <t>60     Radio- ja televisiotoiminta</t>
  </si>
  <si>
    <t>61     Televiestintä</t>
  </si>
  <si>
    <t>62     Ohjelmistot, konsultointi ja siihen liittyvä toiminta</t>
  </si>
  <si>
    <t>63     Tietopalvelutoiminta</t>
  </si>
  <si>
    <t>K      Rahoitus- ja vakuutustoiminta</t>
  </si>
  <si>
    <t>64     Rahoituspalvelut (pl. vakuutus- ja eläkevakuutustoiminta)</t>
  </si>
  <si>
    <t>65     Vakuutus-, jälleenvakuutus- ja eläkevakuutustoiminta (pl. pakollinen sosiaalivakuutus)</t>
  </si>
  <si>
    <t>66     Rahoitusta ja vakuuttamista palveleva toiminta</t>
  </si>
  <si>
    <t>L      Kiinteistöalan toiminta</t>
  </si>
  <si>
    <t>68     Kiinteistöalan toiminta</t>
  </si>
  <si>
    <t>M      Ammatillinen, tieteellinen ja tekninen toiminta</t>
  </si>
  <si>
    <t>69     Lakiasiain- ja laskentatoimen palvelut</t>
  </si>
  <si>
    <t>70     Pääkonttorien toiminta; liikkeenjohdon konsultointi</t>
  </si>
  <si>
    <t>71     Arkkitehti- ja insinööripalvelut; tekninen testaus ja analysointi</t>
  </si>
  <si>
    <t>72     Tieteellinen tutkimus ja kehittäminen</t>
  </si>
  <si>
    <t>73     Mainostoiminta ja markkinatutkimus</t>
  </si>
  <si>
    <t>74     Muut erikoistuneet palvelut liike-elämälle</t>
  </si>
  <si>
    <t>75     Eläinlääkintäpalvelut</t>
  </si>
  <si>
    <t>N      Hallinto- ja tukipalvelutoiminta</t>
  </si>
  <si>
    <t>77     Vuokraus- ja leasingtoiminta</t>
  </si>
  <si>
    <t>78     Työllistämistoiminta</t>
  </si>
  <si>
    <t>79     Matkatoimistojen ja matkanjärjestäjien toiminta; varauspalvelut</t>
  </si>
  <si>
    <t>80     Turvallisuus-, vartiointi- ja etsiväpalvelut</t>
  </si>
  <si>
    <t>81     Kiinteistön- ja maisemanhoito</t>
  </si>
  <si>
    <t>82     Hallinto- ja tukipalvelut liike-elämälle</t>
  </si>
  <si>
    <t>N.     (Ei tarkempaa tasoa) Hallinto- ja tukipalvelutoiminta</t>
  </si>
  <si>
    <t>O      Julkinen hallinto ja maanpuolustus; pakollinen sosiaalivakuutus</t>
  </si>
  <si>
    <t>84     Julkinen hallinto ja maanpuolustus; pakollinen sosiaalivakuutus</t>
  </si>
  <si>
    <t>P      Koulutus</t>
  </si>
  <si>
    <t>85     Koulutus</t>
  </si>
  <si>
    <t>Q      Terveys- ja sosiaalipalvelut</t>
  </si>
  <si>
    <t>86     Terveyspalvelut</t>
  </si>
  <si>
    <t>87     Sosiaalihuollon laitospalvelut</t>
  </si>
  <si>
    <t>88     Sosiaalihuollon avopalvelut</t>
  </si>
  <si>
    <t>R      Taiteet, viihde ja virkistys</t>
  </si>
  <si>
    <t>90     Kulttuuri- ja viihdetoiminta</t>
  </si>
  <si>
    <t>91     Kirjastojen, arkistojen, museoiden ja muiden kulttuurilaitosten toiminta</t>
  </si>
  <si>
    <t>92     Rahapeli- ja vedonlyöntipalvelut</t>
  </si>
  <si>
    <t>93     Urheilutoiminta sekä huvi- ja virkistyspalvelut</t>
  </si>
  <si>
    <t>R.     (Ei tarkempaa tasoa) Taiteet, viihde ja virkistys</t>
  </si>
  <si>
    <t>S      Muu palvelutoiminta</t>
  </si>
  <si>
    <t>94     Järjestöjen toiminta</t>
  </si>
  <si>
    <t>95     Tietokoneiden, henkilökohtaisten ja kotitaloustavaroiden korjaus</t>
  </si>
  <si>
    <t>96     Muut henkilökohtaiset palvelut</t>
  </si>
  <si>
    <t>T      Kotitalouksien toiminta työnantajina; kotitalouksien eriyttämätön toiminta tavaroiden ja palvelujen tuottamiseksi omaan käyttöön</t>
  </si>
  <si>
    <t>97     Kotitalouksien toiminta kotitaloustyöntekijöiden työnantajina</t>
  </si>
  <si>
    <t>98     Kotitalouksien eriyttämätön toiminta tavaroiden ja palvelujen tuottamiseksi omaan käyttöön</t>
  </si>
  <si>
    <t>U      Kansainvälisten organisaatioiden ja toimielinten toiminta</t>
  </si>
  <si>
    <t>99     Kansainvälisten organisaatioiden ja toimielinten toiminta</t>
  </si>
  <si>
    <t>X      Toimiala tuntematon</t>
  </si>
  <si>
    <t>Työlliset toimialoittain 31.12.2019</t>
  </si>
  <si>
    <t>Elinkeinorakenne (työlliset toimialoittain) 31.12.2019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</si>
</sst>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1" fillId="2" borderId="1" xfId="0" applyFont="1" applyFill="1" applyBorder="1"/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right"/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right"/>
      <protection locked="0"/>
    </xf>
    <xf numFmtId="0" fontId="0" fillId="0" borderId="2" xfId="0" applyFont="1" applyBorder="1" applyAlignment="1" applyProtection="1">
      <alignment horizontal="left"/>
      <protection locked="0"/>
    </xf>
    <xf numFmtId="0" fontId="0" fillId="0" borderId="2" xfId="0" applyFont="1" applyBorder="1" applyAlignment="1" applyProtection="1">
      <alignment horizontal="right"/>
      <protection locked="0"/>
    </xf>
    <xf numFmtId="164" fontId="0" fillId="0" borderId="0" xfId="0" applyNumberFormat="1" applyFont="1" applyAlignment="1" applyProtection="1">
      <alignment horizontal="right"/>
      <protection locked="0"/>
    </xf>
    <xf numFmtId="164" fontId="1" fillId="0" borderId="0" xfId="0" applyNumberFormat="1" applyFont="1" applyAlignment="1" applyProtection="1">
      <alignment horizontal="right"/>
      <protection locked="0"/>
    </xf>
    <xf numFmtId="164" fontId="0" fillId="0" borderId="2" xfId="0" applyNumberFormat="1" applyFont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Font="1"/>
    <xf numFmtId="0" fontId="1" fillId="0" borderId="2" xfId="0" applyFont="1" applyBorder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right"/>
      <protection locked="0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6.xml"/><Relationship Id="rId13" Type="http://schemas.openxmlformats.org/officeDocument/2006/relationships/chartsheet" Target="chartsheets/sheet11.xml"/><Relationship Id="rId18" Type="http://schemas.openxmlformats.org/officeDocument/2006/relationships/sharedStrings" Target="sharedStrings.xml"/><Relationship Id="rId3" Type="http://schemas.openxmlformats.org/officeDocument/2006/relationships/chartsheet" Target="chartsheets/sheet1.xml"/><Relationship Id="rId7" Type="http://schemas.openxmlformats.org/officeDocument/2006/relationships/chartsheet" Target="chartsheets/sheet5.xml"/><Relationship Id="rId12" Type="http://schemas.openxmlformats.org/officeDocument/2006/relationships/chartsheet" Target="chartsheets/sheet10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1" Type="http://schemas.openxmlformats.org/officeDocument/2006/relationships/chartsheet" Target="chartsheets/sheet9.xml"/><Relationship Id="rId5" Type="http://schemas.openxmlformats.org/officeDocument/2006/relationships/chartsheet" Target="chartsheets/sheet3.xml"/><Relationship Id="rId15" Type="http://schemas.openxmlformats.org/officeDocument/2006/relationships/worksheet" Target="worksheets/sheet4.xml"/><Relationship Id="rId10" Type="http://schemas.openxmlformats.org/officeDocument/2006/relationships/chartsheet" Target="chartsheets/sheet8.xml"/><Relationship Id="rId19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chartsheet" Target="chartsheets/sheet7.xml"/><Relationship Id="rId1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Keski-Pohjanmaan elinkeinorakenne 2019</a:t>
            </a:r>
          </a:p>
        </c:rich>
      </c:tx>
      <c:overlay val="0"/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0-24BB-4E59-A9B4-A6FDD884B78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4BB-4E59-A9B4-A6FDD884B788}"/>
              </c:ext>
            </c:extLst>
          </c:dPt>
          <c:dPt>
            <c:idx val="2"/>
            <c:bubble3D val="0"/>
            <c:spPr>
              <a:solidFill>
                <a:srgbClr val="4F81BD"/>
              </a:solidFill>
            </c:spPr>
            <c:extLst>
              <c:ext xmlns:c16="http://schemas.microsoft.com/office/drawing/2014/chart" uri="{C3380CC4-5D6E-409C-BE32-E72D297353CC}">
                <c16:uniqueId val="{00000002-24BB-4E59-A9B4-A6FDD884B78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4BB-4E59-A9B4-A6FDD884B788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1"/>
                </a:pPr>
                <a:endParaRPr lang="fi-F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Elinkeinorakenne!$A$6:$A$9</c:f>
              <c:strCache>
                <c:ptCount val="4"/>
                <c:pt idx="0">
                  <c:v>Alkutuotanto</c:v>
                </c:pt>
                <c:pt idx="1">
                  <c:v>Jalostus</c:v>
                </c:pt>
                <c:pt idx="2">
                  <c:v>Palvelut</c:v>
                </c:pt>
                <c:pt idx="3">
                  <c:v>Tuntematon</c:v>
                </c:pt>
              </c:strCache>
            </c:strRef>
          </c:cat>
          <c:val>
            <c:numRef>
              <c:f>Elinkeinorakenne!$B$6:$B$9</c:f>
              <c:numCache>
                <c:formatCode>General</c:formatCode>
                <c:ptCount val="4"/>
                <c:pt idx="0">
                  <c:v>1961</c:v>
                </c:pt>
                <c:pt idx="1">
                  <c:v>6913</c:v>
                </c:pt>
                <c:pt idx="2">
                  <c:v>18651</c:v>
                </c:pt>
                <c:pt idx="3">
                  <c:v>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4BB-4E59-A9B4-A6FDD884B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Kannuksen elinkeinorakenne 2019</a:t>
            </a:r>
          </a:p>
        </c:rich>
      </c:tx>
      <c:layout>
        <c:manualLayout>
          <c:xMode val="edge"/>
          <c:yMode val="edge"/>
          <c:x val="0.32088005608887932"/>
          <c:y val="1.0416666666666666E-2"/>
        </c:manualLayout>
      </c:layout>
      <c:overlay val="0"/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0-EC6D-42B3-814B-5E48F4EBDE6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C6D-42B3-814B-5E48F4EBDE6C}"/>
              </c:ext>
            </c:extLst>
          </c:dPt>
          <c:dPt>
            <c:idx val="2"/>
            <c:bubble3D val="0"/>
            <c:spPr>
              <a:solidFill>
                <a:srgbClr val="4F81BD"/>
              </a:solidFill>
            </c:spPr>
            <c:extLst>
              <c:ext xmlns:c16="http://schemas.microsoft.com/office/drawing/2014/chart" uri="{C3380CC4-5D6E-409C-BE32-E72D297353CC}">
                <c16:uniqueId val="{00000002-EC6D-42B3-814B-5E48F4EBDE6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C6D-42B3-814B-5E48F4EBDE6C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1"/>
                </a:pPr>
                <a:endParaRPr lang="fi-F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Elinkeinorakenne!$A$6:$A$9</c:f>
              <c:strCache>
                <c:ptCount val="4"/>
                <c:pt idx="0">
                  <c:v>Alkutuotanto</c:v>
                </c:pt>
                <c:pt idx="1">
                  <c:v>Jalostus</c:v>
                </c:pt>
                <c:pt idx="2">
                  <c:v>Palvelut</c:v>
                </c:pt>
                <c:pt idx="3">
                  <c:v>Tuntematon</c:v>
                </c:pt>
              </c:strCache>
            </c:strRef>
          </c:cat>
          <c:val>
            <c:numRef>
              <c:f>Elinkeinorakenne!$K$6:$K$9</c:f>
              <c:numCache>
                <c:formatCode>General</c:formatCode>
                <c:ptCount val="4"/>
                <c:pt idx="0">
                  <c:v>254</c:v>
                </c:pt>
                <c:pt idx="1">
                  <c:v>581</c:v>
                </c:pt>
                <c:pt idx="2">
                  <c:v>1317</c:v>
                </c:pt>
                <c:pt idx="3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C6D-42B3-814B-5E48F4EBD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Kokkolan elinkeinorakenne 2019</a:t>
            </a:r>
          </a:p>
        </c:rich>
      </c:tx>
      <c:overlay val="0"/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0-8492-4396-A24D-F128810FB80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492-4396-A24D-F128810FB80B}"/>
              </c:ext>
            </c:extLst>
          </c:dPt>
          <c:dPt>
            <c:idx val="2"/>
            <c:bubble3D val="0"/>
            <c:spPr>
              <a:solidFill>
                <a:srgbClr val="4F81BD"/>
              </a:solidFill>
            </c:spPr>
            <c:extLst>
              <c:ext xmlns:c16="http://schemas.microsoft.com/office/drawing/2014/chart" uri="{C3380CC4-5D6E-409C-BE32-E72D297353CC}">
                <c16:uniqueId val="{00000002-8492-4396-A24D-F128810FB80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492-4396-A24D-F128810FB80B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1"/>
                </a:pPr>
                <a:endParaRPr lang="fi-F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Elinkeinorakenne!$A$6:$A$9</c:f>
              <c:strCache>
                <c:ptCount val="4"/>
                <c:pt idx="0">
                  <c:v>Alkutuotanto</c:v>
                </c:pt>
                <c:pt idx="1">
                  <c:v>Jalostus</c:v>
                </c:pt>
                <c:pt idx="2">
                  <c:v>Palvelut</c:v>
                </c:pt>
                <c:pt idx="3">
                  <c:v>Tuntematon</c:v>
                </c:pt>
              </c:strCache>
            </c:strRef>
          </c:cat>
          <c:val>
            <c:numRef>
              <c:f>Elinkeinorakenne!$L$6:$L$9</c:f>
              <c:numCache>
                <c:formatCode>General</c:formatCode>
                <c:ptCount val="4"/>
                <c:pt idx="0">
                  <c:v>658</c:v>
                </c:pt>
                <c:pt idx="1">
                  <c:v>4860</c:v>
                </c:pt>
                <c:pt idx="2">
                  <c:v>14158</c:v>
                </c:pt>
                <c:pt idx="3">
                  <c:v>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92-4396-A24D-F128810FB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Kaustisen seudun elinkeinorakenne 2019</a:t>
            </a:r>
          </a:p>
        </c:rich>
      </c:tx>
      <c:overlay val="0"/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0-4DB4-48E7-8A75-A40FAF48531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DB4-48E7-8A75-A40FAF48531A}"/>
              </c:ext>
            </c:extLst>
          </c:dPt>
          <c:dPt>
            <c:idx val="2"/>
            <c:bubble3D val="0"/>
            <c:spPr>
              <a:solidFill>
                <a:srgbClr val="4F81BD"/>
              </a:solidFill>
            </c:spPr>
            <c:extLst>
              <c:ext xmlns:c16="http://schemas.microsoft.com/office/drawing/2014/chart" uri="{C3380CC4-5D6E-409C-BE32-E72D297353CC}">
                <c16:uniqueId val="{00000002-4DB4-48E7-8A75-A40FAF48531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DB4-48E7-8A75-A40FAF48531A}"/>
              </c:ext>
            </c:extLst>
          </c:dPt>
          <c:dLbls>
            <c:dLbl>
              <c:idx val="2"/>
              <c:layout>
                <c:manualLayout>
                  <c:x val="0.12372116562352783"/>
                  <c:y val="-9.9036358699676641E-2"/>
                </c:manualLayout>
              </c:layout>
              <c:spPr/>
              <c:txPr>
                <a:bodyPr/>
                <a:lstStyle/>
                <a:p>
                  <a:pPr>
                    <a:defRPr sz="1100" b="1"/>
                  </a:pPr>
                  <a:endParaRPr lang="fi-FI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B4-48E7-8A75-A40FAF48531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1"/>
                </a:pPr>
                <a:endParaRPr lang="fi-F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Elinkeinorakenne!$A$6:$A$9</c:f>
              <c:strCache>
                <c:ptCount val="4"/>
                <c:pt idx="0">
                  <c:v>Alkutuotanto</c:v>
                </c:pt>
                <c:pt idx="1">
                  <c:v>Jalostus</c:v>
                </c:pt>
                <c:pt idx="2">
                  <c:v>Palvelut</c:v>
                </c:pt>
                <c:pt idx="3">
                  <c:v>Tuntematon</c:v>
                </c:pt>
              </c:strCache>
            </c:strRef>
          </c:cat>
          <c:val>
            <c:numRef>
              <c:f>Elinkeinorakenne!$C$6:$C$9</c:f>
              <c:numCache>
                <c:formatCode>General</c:formatCode>
                <c:ptCount val="4"/>
                <c:pt idx="0">
                  <c:v>1049</c:v>
                </c:pt>
                <c:pt idx="1">
                  <c:v>1472</c:v>
                </c:pt>
                <c:pt idx="2">
                  <c:v>3176</c:v>
                </c:pt>
                <c:pt idx="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DB4-48E7-8A75-A40FAF485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Kokkolan seudun elinkeinorakenne 2019</a:t>
            </a:r>
          </a:p>
        </c:rich>
      </c:tx>
      <c:overlay val="0"/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0-EE03-4A0C-A62B-BBBFA763F93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E03-4A0C-A62B-BBBFA763F937}"/>
              </c:ext>
            </c:extLst>
          </c:dPt>
          <c:dPt>
            <c:idx val="2"/>
            <c:bubble3D val="0"/>
            <c:spPr>
              <a:solidFill>
                <a:srgbClr val="4F81BD"/>
              </a:solidFill>
            </c:spPr>
            <c:extLst>
              <c:ext xmlns:c16="http://schemas.microsoft.com/office/drawing/2014/chart" uri="{C3380CC4-5D6E-409C-BE32-E72D297353CC}">
                <c16:uniqueId val="{00000002-EE03-4A0C-A62B-BBBFA763F93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E03-4A0C-A62B-BBBFA763F937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1"/>
                </a:pPr>
                <a:endParaRPr lang="fi-F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Elinkeinorakenne!$A$6:$A$9</c:f>
              <c:strCache>
                <c:ptCount val="4"/>
                <c:pt idx="0">
                  <c:v>Alkutuotanto</c:v>
                </c:pt>
                <c:pt idx="1">
                  <c:v>Jalostus</c:v>
                </c:pt>
                <c:pt idx="2">
                  <c:v>Palvelut</c:v>
                </c:pt>
                <c:pt idx="3">
                  <c:v>Tuntematon</c:v>
                </c:pt>
              </c:strCache>
            </c:strRef>
          </c:cat>
          <c:val>
            <c:numRef>
              <c:f>Elinkeinorakenne!$J$6:$J$9</c:f>
              <c:numCache>
                <c:formatCode>General</c:formatCode>
                <c:ptCount val="4"/>
                <c:pt idx="0">
                  <c:v>912</c:v>
                </c:pt>
                <c:pt idx="1">
                  <c:v>5441</c:v>
                </c:pt>
                <c:pt idx="2">
                  <c:v>15475</c:v>
                </c:pt>
                <c:pt idx="3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E03-4A0C-A62B-BBBFA763F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Halsuan elinkeinorakenne 2019</a:t>
            </a:r>
          </a:p>
        </c:rich>
      </c:tx>
      <c:layout>
        <c:manualLayout>
          <c:xMode val="edge"/>
          <c:yMode val="edge"/>
          <c:x val="0.34021196581196583"/>
          <c:y val="1.0449408109700574E-2"/>
        </c:manualLayout>
      </c:layout>
      <c:overlay val="0"/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0-C585-4824-97C9-A9C46E8EEF8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585-4824-97C9-A9C46E8EEF86}"/>
              </c:ext>
            </c:extLst>
          </c:dPt>
          <c:dPt>
            <c:idx val="2"/>
            <c:bubble3D val="0"/>
            <c:spPr>
              <a:solidFill>
                <a:srgbClr val="4F81BD"/>
              </a:solidFill>
            </c:spPr>
            <c:extLst>
              <c:ext xmlns:c16="http://schemas.microsoft.com/office/drawing/2014/chart" uri="{C3380CC4-5D6E-409C-BE32-E72D297353CC}">
                <c16:uniqueId val="{00000002-C585-4824-97C9-A9C46E8EEF8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585-4824-97C9-A9C46E8EEF86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1"/>
                </a:pPr>
                <a:endParaRPr lang="fi-F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Elinkeinorakenne!$A$6:$A$9</c:f>
              <c:strCache>
                <c:ptCount val="4"/>
                <c:pt idx="0">
                  <c:v>Alkutuotanto</c:v>
                </c:pt>
                <c:pt idx="1">
                  <c:v>Jalostus</c:v>
                </c:pt>
                <c:pt idx="2">
                  <c:v>Palvelut</c:v>
                </c:pt>
                <c:pt idx="3">
                  <c:v>Tuntematon</c:v>
                </c:pt>
              </c:strCache>
            </c:strRef>
          </c:cat>
          <c:val>
            <c:numRef>
              <c:f>Elinkeinorakenne!$D$6:$D$9</c:f>
              <c:numCache>
                <c:formatCode>General</c:formatCode>
                <c:ptCount val="4"/>
                <c:pt idx="0">
                  <c:v>105</c:v>
                </c:pt>
                <c:pt idx="1">
                  <c:v>88</c:v>
                </c:pt>
                <c:pt idx="2">
                  <c:v>222</c:v>
                </c:pt>
                <c:pt idx="3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585-4824-97C9-A9C46E8EE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Kaustisen elinkeinorakenne 2019</a:t>
            </a:r>
          </a:p>
        </c:rich>
      </c:tx>
      <c:overlay val="0"/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0-9C90-4A78-A936-7BD1710CB9E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C90-4A78-A936-7BD1710CB9EA}"/>
              </c:ext>
            </c:extLst>
          </c:dPt>
          <c:dPt>
            <c:idx val="2"/>
            <c:bubble3D val="0"/>
            <c:spPr>
              <a:solidFill>
                <a:srgbClr val="4F81BD"/>
              </a:solidFill>
            </c:spPr>
            <c:extLst>
              <c:ext xmlns:c16="http://schemas.microsoft.com/office/drawing/2014/chart" uri="{C3380CC4-5D6E-409C-BE32-E72D297353CC}">
                <c16:uniqueId val="{00000002-9C90-4A78-A936-7BD1710CB9E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C90-4A78-A936-7BD1710CB9EA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1"/>
                </a:pPr>
                <a:endParaRPr lang="fi-F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Elinkeinorakenne!$A$6:$A$9</c:f>
              <c:strCache>
                <c:ptCount val="4"/>
                <c:pt idx="0">
                  <c:v>Alkutuotanto</c:v>
                </c:pt>
                <c:pt idx="1">
                  <c:v>Jalostus</c:v>
                </c:pt>
                <c:pt idx="2">
                  <c:v>Palvelut</c:v>
                </c:pt>
                <c:pt idx="3">
                  <c:v>Tuntematon</c:v>
                </c:pt>
              </c:strCache>
            </c:strRef>
          </c:cat>
          <c:val>
            <c:numRef>
              <c:f>Elinkeinorakenne!$E$6:$E$9</c:f>
              <c:numCache>
                <c:formatCode>General</c:formatCode>
                <c:ptCount val="4"/>
                <c:pt idx="0">
                  <c:v>253</c:v>
                </c:pt>
                <c:pt idx="1">
                  <c:v>484</c:v>
                </c:pt>
                <c:pt idx="2">
                  <c:v>1097</c:v>
                </c:pt>
                <c:pt idx="3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90-4A78-A936-7BD1710CB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Lestijärven elinkeinorakenne 2019</a:t>
            </a:r>
          </a:p>
        </c:rich>
      </c:tx>
      <c:overlay val="0"/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0-1C93-46D1-B8A5-EB1E557593F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C93-46D1-B8A5-EB1E557593F6}"/>
              </c:ext>
            </c:extLst>
          </c:dPt>
          <c:dPt>
            <c:idx val="2"/>
            <c:bubble3D val="0"/>
            <c:spPr>
              <a:solidFill>
                <a:srgbClr val="4F81BD"/>
              </a:solidFill>
            </c:spPr>
            <c:extLst>
              <c:ext xmlns:c16="http://schemas.microsoft.com/office/drawing/2014/chart" uri="{C3380CC4-5D6E-409C-BE32-E72D297353CC}">
                <c16:uniqueId val="{00000002-1C93-46D1-B8A5-EB1E557593F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C93-46D1-B8A5-EB1E557593F6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1"/>
                </a:pPr>
                <a:endParaRPr lang="fi-F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Elinkeinorakenne!$A$6:$A$9</c:f>
              <c:strCache>
                <c:ptCount val="4"/>
                <c:pt idx="0">
                  <c:v>Alkutuotanto</c:v>
                </c:pt>
                <c:pt idx="1">
                  <c:v>Jalostus</c:v>
                </c:pt>
                <c:pt idx="2">
                  <c:v>Palvelut</c:v>
                </c:pt>
                <c:pt idx="3">
                  <c:v>Tuntematon</c:v>
                </c:pt>
              </c:strCache>
            </c:strRef>
          </c:cat>
          <c:val>
            <c:numRef>
              <c:f>Elinkeinorakenne!$F$6:$F$9</c:f>
              <c:numCache>
                <c:formatCode>General</c:formatCode>
                <c:ptCount val="4"/>
                <c:pt idx="0">
                  <c:v>80</c:v>
                </c:pt>
                <c:pt idx="1">
                  <c:v>49</c:v>
                </c:pt>
                <c:pt idx="2">
                  <c:v>120</c:v>
                </c:pt>
                <c:pt idx="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C93-46D1-B8A5-EB1E55759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Perhon elinkeinorakenne 2019</a:t>
            </a:r>
          </a:p>
        </c:rich>
      </c:tx>
      <c:overlay val="0"/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0-BC99-469C-ABF1-7362CC5C951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C99-469C-ABF1-7362CC5C9514}"/>
              </c:ext>
            </c:extLst>
          </c:dPt>
          <c:dPt>
            <c:idx val="2"/>
            <c:bubble3D val="0"/>
            <c:spPr>
              <a:solidFill>
                <a:srgbClr val="4F81BD"/>
              </a:solidFill>
            </c:spPr>
            <c:extLst>
              <c:ext xmlns:c16="http://schemas.microsoft.com/office/drawing/2014/chart" uri="{C3380CC4-5D6E-409C-BE32-E72D297353CC}">
                <c16:uniqueId val="{00000002-BC99-469C-ABF1-7362CC5C951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C99-469C-ABF1-7362CC5C9514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1"/>
                </a:pPr>
                <a:endParaRPr lang="fi-F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Elinkeinorakenne!$A$6:$A$9</c:f>
              <c:strCache>
                <c:ptCount val="4"/>
                <c:pt idx="0">
                  <c:v>Alkutuotanto</c:v>
                </c:pt>
                <c:pt idx="1">
                  <c:v>Jalostus</c:v>
                </c:pt>
                <c:pt idx="2">
                  <c:v>Palvelut</c:v>
                </c:pt>
                <c:pt idx="3">
                  <c:v>Tuntematon</c:v>
                </c:pt>
              </c:strCache>
            </c:strRef>
          </c:cat>
          <c:val>
            <c:numRef>
              <c:f>Elinkeinorakenne!$G$6:$G$9</c:f>
              <c:numCache>
                <c:formatCode>General</c:formatCode>
                <c:ptCount val="4"/>
                <c:pt idx="0">
                  <c:v>154</c:v>
                </c:pt>
                <c:pt idx="1">
                  <c:v>251</c:v>
                </c:pt>
                <c:pt idx="2">
                  <c:v>490</c:v>
                </c:pt>
                <c:pt idx="3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C99-469C-ABF1-7362CC5C9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Toholammin elinkeinorakenne 2019</a:t>
            </a:r>
          </a:p>
        </c:rich>
      </c:tx>
      <c:layout>
        <c:manualLayout>
          <c:xMode val="edge"/>
          <c:yMode val="edge"/>
          <c:x val="0.31354863718958209"/>
          <c:y val="1.6718954086783106E-2"/>
        </c:manualLayout>
      </c:layout>
      <c:overlay val="0"/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0-31B1-493E-A858-28C09F5FADC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1B1-493E-A858-28C09F5FADCF}"/>
              </c:ext>
            </c:extLst>
          </c:dPt>
          <c:dPt>
            <c:idx val="2"/>
            <c:bubble3D val="0"/>
            <c:spPr>
              <a:solidFill>
                <a:srgbClr val="4F81BD"/>
              </a:solidFill>
            </c:spPr>
            <c:extLst>
              <c:ext xmlns:c16="http://schemas.microsoft.com/office/drawing/2014/chart" uri="{C3380CC4-5D6E-409C-BE32-E72D297353CC}">
                <c16:uniqueId val="{00000002-31B1-493E-A858-28C09F5FADC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1B1-493E-A858-28C09F5FADCF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1"/>
                </a:pPr>
                <a:endParaRPr lang="fi-F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Elinkeinorakenne!$A$6:$A$9</c:f>
              <c:strCache>
                <c:ptCount val="4"/>
                <c:pt idx="0">
                  <c:v>Alkutuotanto</c:v>
                </c:pt>
                <c:pt idx="1">
                  <c:v>Jalostus</c:v>
                </c:pt>
                <c:pt idx="2">
                  <c:v>Palvelut</c:v>
                </c:pt>
                <c:pt idx="3">
                  <c:v>Tuntematon</c:v>
                </c:pt>
              </c:strCache>
            </c:strRef>
          </c:cat>
          <c:val>
            <c:numRef>
              <c:f>Elinkeinorakenne!$H$6:$H$9</c:f>
              <c:numCache>
                <c:formatCode>General</c:formatCode>
                <c:ptCount val="4"/>
                <c:pt idx="0">
                  <c:v>240</c:v>
                </c:pt>
                <c:pt idx="1">
                  <c:v>271</c:v>
                </c:pt>
                <c:pt idx="2">
                  <c:v>579</c:v>
                </c:pt>
                <c:pt idx="3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1B1-493E-A858-28C09F5FA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Vetelin elinkeinorakenne 2019</a:t>
            </a:r>
          </a:p>
        </c:rich>
      </c:tx>
      <c:overlay val="0"/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0-B427-4336-9F7F-DAF72861E2E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427-4336-9F7F-DAF72861E2EA}"/>
              </c:ext>
            </c:extLst>
          </c:dPt>
          <c:dPt>
            <c:idx val="2"/>
            <c:bubble3D val="0"/>
            <c:spPr>
              <a:solidFill>
                <a:srgbClr val="4F81BD"/>
              </a:solidFill>
            </c:spPr>
            <c:extLst>
              <c:ext xmlns:c16="http://schemas.microsoft.com/office/drawing/2014/chart" uri="{C3380CC4-5D6E-409C-BE32-E72D297353CC}">
                <c16:uniqueId val="{00000002-B427-4336-9F7F-DAF72861E2E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427-4336-9F7F-DAF72861E2EA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1"/>
                </a:pPr>
                <a:endParaRPr lang="fi-F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Elinkeinorakenne!$A$6:$A$9</c:f>
              <c:strCache>
                <c:ptCount val="4"/>
                <c:pt idx="0">
                  <c:v>Alkutuotanto</c:v>
                </c:pt>
                <c:pt idx="1">
                  <c:v>Jalostus</c:v>
                </c:pt>
                <c:pt idx="2">
                  <c:v>Palvelut</c:v>
                </c:pt>
                <c:pt idx="3">
                  <c:v>Tuntematon</c:v>
                </c:pt>
              </c:strCache>
            </c:strRef>
          </c:cat>
          <c:val>
            <c:numRef>
              <c:f>Elinkeinorakenne!$I$6:$I$9</c:f>
              <c:numCache>
                <c:formatCode>General</c:formatCode>
                <c:ptCount val="4"/>
                <c:pt idx="0">
                  <c:v>217</c:v>
                </c:pt>
                <c:pt idx="1">
                  <c:v>329</c:v>
                </c:pt>
                <c:pt idx="2">
                  <c:v>668</c:v>
                </c:pt>
                <c:pt idx="3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427-4336-9F7F-DAF72861E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workbookViewId="0"/>
  </sheetView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&amp;LLähde: Tilastokeskus&amp;RKeski-Pohjanmaan tilastoja / MK</oddFooter>
  </headerFooter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B00-000000000000}">
  <sheetPr/>
  <sheetViews>
    <sheetView workbookViewId="0"/>
  </sheetView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&amp;LLähde: Tilastokeskus&amp;RKeski-Pohjanmaan tilastoja / MK</oddFooter>
  </headerFooter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C00-000000000000}">
  <sheetPr/>
  <sheetViews>
    <sheetView workbookViewId="0"/>
  </sheetView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&amp;LLähde: Tilastokeskus&amp;RKeski-Pohjanmaan tilastoja / MK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workbookViewId="0"/>
  </sheetView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&amp;LLähde: Tilastokeskus&amp;RKeski-Pohjanmaan tilastoja / MK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workbookViewId="0"/>
  </sheetView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&amp;LLähde: Tilastokeskus&amp;RKeski-Pohjanmaan tilastoja / MK</oddFoot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workbookViewId="0"/>
  </sheetView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&amp;LLähde: Tilastokeskus&amp;RKeski-Pohjanmaan tilastoja / MK</oddFoot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workbookViewId="0"/>
  </sheetView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&amp;LLähde: Tilastokeskus&amp;RKeski-Pohjanmaan tilastoja / MK</oddFoot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/>
  <sheetViews>
    <sheetView workbookViewId="0"/>
  </sheetView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&amp;LLähde: Tilastokeskus&amp;RKeski-Pohjanmaan tilastoja / MK</oddFooter>
  </headerFooter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800-000000000000}">
  <sheetPr/>
  <sheetViews>
    <sheetView workbookViewId="0"/>
  </sheetView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&amp;LLähde: Tilastokeskus&amp;RKeski-Pohjanmaan tilastoja / MK</oddFooter>
  </headerFooter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/>
  <sheetViews>
    <sheetView workbookViewId="0"/>
  </sheetView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&amp;LLähde: Tilastokeskus&amp;RKeski-Pohjanmaan tilastoja / MK</oddFooter>
  </headerFooter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A00-000000000000}">
  <sheetPr/>
  <sheetViews>
    <sheetView workbookViewId="0"/>
  </sheetView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&amp;LLähde: Tilastokeskus&amp;RKeski-Pohjanmaan tilastoja / MK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71000" cy="6096000"/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3977963E-E03B-4409-B17F-9D05871CA22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271000" cy="6096000"/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5F5A8E7D-00BC-426C-BD15-77751620BB4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271000" cy="6096000"/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6C315087-9BD6-4EEB-BBE2-65012AE273D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71000" cy="6096000"/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BFB2E564-C6F1-49BD-98FD-29C19CFE8FD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71000" cy="6096000"/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2A5F526A-0318-453E-9C59-C47839D1394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71000" cy="6096000"/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B6546CB4-3149-4B4A-8FBA-1BFE34A56F3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71000" cy="6096000"/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5A19FD54-D89C-4A3A-BD7F-CFD93253412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271000" cy="6096000"/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EC9AC433-1019-45E2-BDEC-250762C115A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71000" cy="6096000"/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6E8CA9E0-A206-4ADC-A756-4914816B797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271000" cy="6096000"/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541B9125-2B7F-4EB3-92D0-A268615DC48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271000" cy="6096000"/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29EB40D9-FE8A-45BC-9D44-5DE924E7A61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2" sqref="A2"/>
    </sheetView>
  </sheetViews>
  <sheetFormatPr defaultRowHeight="14.5" x14ac:dyDescent="0.35"/>
  <cols>
    <col min="1" max="1" width="50.08984375" customWidth="1"/>
    <col min="2" max="2" width="11.08984375" customWidth="1"/>
    <col min="3" max="3" width="9.90625" customWidth="1"/>
    <col min="5" max="5" width="9.54296875" customWidth="1"/>
    <col min="8" max="8" width="10.36328125" customWidth="1"/>
    <col min="10" max="10" width="9.36328125" customWidth="1"/>
  </cols>
  <sheetData>
    <row r="1" spans="1:12" ht="18.5" x14ac:dyDescent="0.45">
      <c r="A1" s="5" t="s">
        <v>176</v>
      </c>
    </row>
    <row r="2" spans="1:12" x14ac:dyDescent="0.35">
      <c r="A2" s="4"/>
    </row>
    <row r="3" spans="1:12" x14ac:dyDescent="0.35">
      <c r="A3" t="s">
        <v>23</v>
      </c>
    </row>
    <row r="4" spans="1:12" ht="32.25" customHeight="1" thickBot="1" x14ac:dyDescent="0.4">
      <c r="A4" s="6" t="s">
        <v>35</v>
      </c>
      <c r="B4" s="7" t="s">
        <v>24</v>
      </c>
      <c r="C4" s="7" t="s">
        <v>34</v>
      </c>
      <c r="D4" s="7" t="s">
        <v>25</v>
      </c>
      <c r="E4" s="7" t="s">
        <v>26</v>
      </c>
      <c r="F4" s="7" t="s">
        <v>27</v>
      </c>
      <c r="G4" s="7" t="s">
        <v>28</v>
      </c>
      <c r="H4" s="7" t="s">
        <v>29</v>
      </c>
      <c r="I4" s="7" t="s">
        <v>30</v>
      </c>
      <c r="J4" s="7" t="s">
        <v>31</v>
      </c>
      <c r="K4" s="7" t="s">
        <v>32</v>
      </c>
      <c r="L4" s="7" t="s">
        <v>33</v>
      </c>
    </row>
    <row r="5" spans="1:12" x14ac:dyDescent="0.35">
      <c r="A5" s="4" t="s">
        <v>0</v>
      </c>
      <c r="B5" s="8">
        <f>SUM(B6:B9)</f>
        <v>27875</v>
      </c>
      <c r="C5" s="8">
        <f t="shared" ref="C5:L5" si="0">SUM(C6:C9)</f>
        <v>5797</v>
      </c>
      <c r="D5" s="8">
        <f t="shared" si="0"/>
        <v>424</v>
      </c>
      <c r="E5" s="8">
        <f t="shared" si="0"/>
        <v>1864</v>
      </c>
      <c r="F5" s="8">
        <f t="shared" si="0"/>
        <v>256</v>
      </c>
      <c r="G5" s="8">
        <f t="shared" si="0"/>
        <v>910</v>
      </c>
      <c r="H5" s="8">
        <f t="shared" si="0"/>
        <v>1111</v>
      </c>
      <c r="I5" s="8">
        <f t="shared" si="0"/>
        <v>1232</v>
      </c>
      <c r="J5" s="8">
        <f t="shared" si="0"/>
        <v>22078</v>
      </c>
      <c r="K5" s="8">
        <f t="shared" si="0"/>
        <v>2180</v>
      </c>
      <c r="L5" s="8">
        <f t="shared" si="0"/>
        <v>19898</v>
      </c>
    </row>
    <row r="6" spans="1:12" x14ac:dyDescent="0.35">
      <c r="A6" s="3" t="s">
        <v>36</v>
      </c>
      <c r="B6" s="10">
        <f>'TOL 2-num'!B6</f>
        <v>1961</v>
      </c>
      <c r="C6" s="10">
        <f>'TOL 2-num'!C6</f>
        <v>1049</v>
      </c>
      <c r="D6" s="10">
        <f>'TOL 2-num'!D6</f>
        <v>105</v>
      </c>
      <c r="E6" s="10">
        <f>'TOL 2-num'!E6</f>
        <v>253</v>
      </c>
      <c r="F6" s="10">
        <f>'TOL 2-num'!F6</f>
        <v>80</v>
      </c>
      <c r="G6" s="10">
        <f>'TOL 2-num'!G6</f>
        <v>154</v>
      </c>
      <c r="H6" s="10">
        <f>'TOL 2-num'!H6</f>
        <v>240</v>
      </c>
      <c r="I6" s="10">
        <f>'TOL 2-num'!I6</f>
        <v>217</v>
      </c>
      <c r="J6" s="10">
        <f>'TOL 2-num'!J6</f>
        <v>912</v>
      </c>
      <c r="K6" s="10">
        <f>'TOL 2-num'!K6</f>
        <v>254</v>
      </c>
      <c r="L6" s="10">
        <f>'TOL 2-num'!L6</f>
        <v>658</v>
      </c>
    </row>
    <row r="7" spans="1:12" x14ac:dyDescent="0.35">
      <c r="A7" s="3" t="s">
        <v>47</v>
      </c>
      <c r="B7" s="10">
        <f>SUM('TOL 2-num'!B10,'TOL 2-num'!B16,'TOL 2-num'!B41,'TOL 2-num'!B43,'TOL 2-num'!B48)</f>
        <v>6913</v>
      </c>
      <c r="C7" s="10">
        <f>SUM('TOL 2-num'!C10,'TOL 2-num'!C16,'TOL 2-num'!C41,'TOL 2-num'!C43,'TOL 2-num'!C48)</f>
        <v>1472</v>
      </c>
      <c r="D7" s="10">
        <f>SUM('TOL 2-num'!D10,'TOL 2-num'!D16,'TOL 2-num'!D41,'TOL 2-num'!D43,'TOL 2-num'!D48)</f>
        <v>88</v>
      </c>
      <c r="E7" s="10">
        <f>SUM('TOL 2-num'!E10,'TOL 2-num'!E16,'TOL 2-num'!E41,'TOL 2-num'!E43,'TOL 2-num'!E48)</f>
        <v>484</v>
      </c>
      <c r="F7" s="10">
        <f>SUM('TOL 2-num'!F10,'TOL 2-num'!F16,'TOL 2-num'!F41,'TOL 2-num'!F43,'TOL 2-num'!F48)</f>
        <v>49</v>
      </c>
      <c r="G7" s="10">
        <f>SUM('TOL 2-num'!G10,'TOL 2-num'!G16,'TOL 2-num'!G41,'TOL 2-num'!G43,'TOL 2-num'!G48)</f>
        <v>251</v>
      </c>
      <c r="H7" s="10">
        <f>SUM('TOL 2-num'!H10,'TOL 2-num'!H16,'TOL 2-num'!H41,'TOL 2-num'!H43,'TOL 2-num'!H48)</f>
        <v>271</v>
      </c>
      <c r="I7" s="10">
        <f>SUM('TOL 2-num'!I10,'TOL 2-num'!I16,'TOL 2-num'!I41,'TOL 2-num'!I43,'TOL 2-num'!I48)</f>
        <v>329</v>
      </c>
      <c r="J7" s="10">
        <f>SUM('TOL 2-num'!J10,'TOL 2-num'!J16,'TOL 2-num'!J41,'TOL 2-num'!J43,'TOL 2-num'!J48)</f>
        <v>5441</v>
      </c>
      <c r="K7" s="10">
        <f>SUM('TOL 2-num'!K10,'TOL 2-num'!K16,'TOL 2-num'!K41,'TOL 2-num'!K43,'TOL 2-num'!K48)</f>
        <v>581</v>
      </c>
      <c r="L7" s="10">
        <f>SUM('TOL 2-num'!L10,'TOL 2-num'!L16,'TOL 2-num'!L41,'TOL 2-num'!L43,'TOL 2-num'!L48)</f>
        <v>4860</v>
      </c>
    </row>
    <row r="8" spans="1:12" x14ac:dyDescent="0.35">
      <c r="A8" s="9" t="s">
        <v>37</v>
      </c>
      <c r="B8" s="10">
        <f>SUM('TOL 2-num'!B52,'TOL 2-num'!B56,'TOL 2-num'!B62,'TOL 2-num'!B65,'TOL 2-num'!B72,'TOL 2-num'!B76,'TOL 2-num'!B78,'TOL 2-num'!B86,'TOL 2-num'!B94,'TOL 2-num'!B96,'TOL 2-num'!B98,'TOL 2-num'!B102,'TOL 2-num'!B108,'TOL 2-num'!B112,'TOL 2-num'!B115)</f>
        <v>18651</v>
      </c>
      <c r="C8" s="10">
        <f>SUM('TOL 2-num'!C52,'TOL 2-num'!C56,'TOL 2-num'!C62,'TOL 2-num'!C65,'TOL 2-num'!C72,'TOL 2-num'!C76,'TOL 2-num'!C78,'TOL 2-num'!C86,'TOL 2-num'!C94,'TOL 2-num'!C96,'TOL 2-num'!C98,'TOL 2-num'!C102,'TOL 2-num'!C108,'TOL 2-num'!C112,'TOL 2-num'!C115)</f>
        <v>3176</v>
      </c>
      <c r="D8" s="10">
        <f>SUM('TOL 2-num'!D52,'TOL 2-num'!D56,'TOL 2-num'!D62,'TOL 2-num'!D65,'TOL 2-num'!D72,'TOL 2-num'!D76,'TOL 2-num'!D78,'TOL 2-num'!D86,'TOL 2-num'!D94,'TOL 2-num'!D96,'TOL 2-num'!D98,'TOL 2-num'!D102,'TOL 2-num'!D108,'TOL 2-num'!D112,'TOL 2-num'!D115)</f>
        <v>222</v>
      </c>
      <c r="E8" s="10">
        <f>SUM('TOL 2-num'!E52,'TOL 2-num'!E56,'TOL 2-num'!E62,'TOL 2-num'!E65,'TOL 2-num'!E72,'TOL 2-num'!E76,'TOL 2-num'!E78,'TOL 2-num'!E86,'TOL 2-num'!E94,'TOL 2-num'!E96,'TOL 2-num'!E98,'TOL 2-num'!E102,'TOL 2-num'!E108,'TOL 2-num'!E112,'TOL 2-num'!E115)</f>
        <v>1097</v>
      </c>
      <c r="F8" s="10">
        <f>SUM('TOL 2-num'!F52,'TOL 2-num'!F56,'TOL 2-num'!F62,'TOL 2-num'!F65,'TOL 2-num'!F72,'TOL 2-num'!F76,'TOL 2-num'!F78,'TOL 2-num'!F86,'TOL 2-num'!F94,'TOL 2-num'!F96,'TOL 2-num'!F98,'TOL 2-num'!F102,'TOL 2-num'!F108,'TOL 2-num'!F112,'TOL 2-num'!F115)</f>
        <v>120</v>
      </c>
      <c r="G8" s="10">
        <f>SUM('TOL 2-num'!G52,'TOL 2-num'!G56,'TOL 2-num'!G62,'TOL 2-num'!G65,'TOL 2-num'!G72,'TOL 2-num'!G76,'TOL 2-num'!G78,'TOL 2-num'!G86,'TOL 2-num'!G94,'TOL 2-num'!G96,'TOL 2-num'!G98,'TOL 2-num'!G102,'TOL 2-num'!G108,'TOL 2-num'!G112,'TOL 2-num'!G115)</f>
        <v>490</v>
      </c>
      <c r="H8" s="10">
        <f>SUM('TOL 2-num'!H52,'TOL 2-num'!H56,'TOL 2-num'!H62,'TOL 2-num'!H65,'TOL 2-num'!H72,'TOL 2-num'!H76,'TOL 2-num'!H78,'TOL 2-num'!H86,'TOL 2-num'!H94,'TOL 2-num'!H96,'TOL 2-num'!H98,'TOL 2-num'!H102,'TOL 2-num'!H108,'TOL 2-num'!H112,'TOL 2-num'!H115)</f>
        <v>579</v>
      </c>
      <c r="I8" s="10">
        <f>SUM('TOL 2-num'!I52,'TOL 2-num'!I56,'TOL 2-num'!I62,'TOL 2-num'!I65,'TOL 2-num'!I72,'TOL 2-num'!I76,'TOL 2-num'!I78,'TOL 2-num'!I86,'TOL 2-num'!I94,'TOL 2-num'!I96,'TOL 2-num'!I98,'TOL 2-num'!I102,'TOL 2-num'!I108,'TOL 2-num'!I112,'TOL 2-num'!I115)</f>
        <v>668</v>
      </c>
      <c r="J8" s="10">
        <f>SUM('TOL 2-num'!J52,'TOL 2-num'!J56,'TOL 2-num'!J62,'TOL 2-num'!J65,'TOL 2-num'!J72,'TOL 2-num'!J76,'TOL 2-num'!J78,'TOL 2-num'!J86,'TOL 2-num'!J94,'TOL 2-num'!J96,'TOL 2-num'!J98,'TOL 2-num'!J102,'TOL 2-num'!J108,'TOL 2-num'!J112,'TOL 2-num'!J115)</f>
        <v>15475</v>
      </c>
      <c r="K8" s="10">
        <f>SUM('TOL 2-num'!K52,'TOL 2-num'!K56,'TOL 2-num'!K62,'TOL 2-num'!K65,'TOL 2-num'!K72,'TOL 2-num'!K76,'TOL 2-num'!K78,'TOL 2-num'!K86,'TOL 2-num'!K94,'TOL 2-num'!K96,'TOL 2-num'!K98,'TOL 2-num'!K102,'TOL 2-num'!K108,'TOL 2-num'!K112,'TOL 2-num'!K115)</f>
        <v>1317</v>
      </c>
      <c r="L8" s="10">
        <f>SUM('TOL 2-num'!L52,'TOL 2-num'!L56,'TOL 2-num'!L62,'TOL 2-num'!L65,'TOL 2-num'!L72,'TOL 2-num'!L76,'TOL 2-num'!L78,'TOL 2-num'!L86,'TOL 2-num'!L94,'TOL 2-num'!L96,'TOL 2-num'!L98,'TOL 2-num'!L102,'TOL 2-num'!L108,'TOL 2-num'!L112,'TOL 2-num'!L115)</f>
        <v>14158</v>
      </c>
    </row>
    <row r="9" spans="1:12" x14ac:dyDescent="0.35">
      <c r="A9" s="11" t="s">
        <v>38</v>
      </c>
      <c r="B9" s="12">
        <f>SUM('TOL 2-num'!B117)</f>
        <v>350</v>
      </c>
      <c r="C9" s="12">
        <f>SUM('TOL 2-num'!C117)</f>
        <v>100</v>
      </c>
      <c r="D9" s="12">
        <f>SUM('TOL 2-num'!D117)</f>
        <v>9</v>
      </c>
      <c r="E9" s="12">
        <f>SUM('TOL 2-num'!E117)</f>
        <v>30</v>
      </c>
      <c r="F9" s="12">
        <f>SUM('TOL 2-num'!F117)</f>
        <v>7</v>
      </c>
      <c r="G9" s="12">
        <f>SUM('TOL 2-num'!G117)</f>
        <v>15</v>
      </c>
      <c r="H9" s="12">
        <f>SUM('TOL 2-num'!H117)</f>
        <v>21</v>
      </c>
      <c r="I9" s="12">
        <f>SUM('TOL 2-num'!I117)</f>
        <v>18</v>
      </c>
      <c r="J9" s="12">
        <f>SUM('TOL 2-num'!J117)</f>
        <v>250</v>
      </c>
      <c r="K9" s="12">
        <f>SUM('TOL 2-num'!K117)</f>
        <v>28</v>
      </c>
      <c r="L9" s="12">
        <f>SUM('TOL 2-num'!L117)</f>
        <v>222</v>
      </c>
    </row>
    <row r="11" spans="1:12" x14ac:dyDescent="0.35">
      <c r="A11" s="1" t="s">
        <v>22</v>
      </c>
    </row>
    <row r="12" spans="1:12" x14ac:dyDescent="0.35">
      <c r="A12" s="3"/>
    </row>
    <row r="13" spans="1:12" x14ac:dyDescent="0.35">
      <c r="A13" s="1"/>
    </row>
    <row r="14" spans="1:12" x14ac:dyDescent="0.35">
      <c r="A14" s="1"/>
    </row>
    <row r="15" spans="1:12" x14ac:dyDescent="0.35">
      <c r="A15" s="1"/>
    </row>
    <row r="16" spans="1:12" x14ac:dyDescent="0.35">
      <c r="A16" s="3"/>
    </row>
    <row r="17" spans="1:1" x14ac:dyDescent="0.35">
      <c r="A17" s="3"/>
    </row>
    <row r="18" spans="1:1" x14ac:dyDescent="0.35">
      <c r="A18" s="1"/>
    </row>
  </sheetData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8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2" sqref="A2"/>
    </sheetView>
  </sheetViews>
  <sheetFormatPr defaultRowHeight="14.5" x14ac:dyDescent="0.35"/>
  <cols>
    <col min="1" max="1" width="50.08984375" customWidth="1"/>
    <col min="2" max="2" width="11.08984375" customWidth="1"/>
    <col min="3" max="3" width="9.90625" customWidth="1"/>
    <col min="4" max="4" width="7.90625" customWidth="1"/>
    <col min="5" max="5" width="9.54296875" customWidth="1"/>
    <col min="7" max="7" width="7.453125" customWidth="1"/>
    <col min="8" max="8" width="10.36328125" customWidth="1"/>
    <col min="9" max="9" width="7.6328125" customWidth="1"/>
    <col min="10" max="10" width="9.36328125" customWidth="1"/>
    <col min="11" max="11" width="8.36328125" customWidth="1"/>
    <col min="12" max="12" width="8.08984375" customWidth="1"/>
  </cols>
  <sheetData>
    <row r="1" spans="1:12" ht="18.5" x14ac:dyDescent="0.45">
      <c r="A1" s="5" t="s">
        <v>176</v>
      </c>
    </row>
    <row r="2" spans="1:12" x14ac:dyDescent="0.35">
      <c r="A2" s="4"/>
    </row>
    <row r="3" spans="1:12" x14ac:dyDescent="0.35">
      <c r="A3" t="s">
        <v>23</v>
      </c>
    </row>
    <row r="4" spans="1:12" ht="32.25" customHeight="1" thickBot="1" x14ac:dyDescent="0.4">
      <c r="A4" s="6" t="s">
        <v>35</v>
      </c>
      <c r="B4" s="7" t="s">
        <v>24</v>
      </c>
      <c r="C4" s="7" t="s">
        <v>34</v>
      </c>
      <c r="D4" s="16" t="s">
        <v>25</v>
      </c>
      <c r="E4" s="16" t="s">
        <v>26</v>
      </c>
      <c r="F4" s="16" t="s">
        <v>27</v>
      </c>
      <c r="G4" s="16" t="s">
        <v>28</v>
      </c>
      <c r="H4" s="16" t="s">
        <v>29</v>
      </c>
      <c r="I4" s="16" t="s">
        <v>30</v>
      </c>
      <c r="J4" s="7" t="s">
        <v>31</v>
      </c>
      <c r="K4" s="16" t="s">
        <v>32</v>
      </c>
      <c r="L4" s="16" t="s">
        <v>33</v>
      </c>
    </row>
    <row r="5" spans="1:12" x14ac:dyDescent="0.35">
      <c r="A5" s="4" t="s">
        <v>0</v>
      </c>
      <c r="B5" s="14">
        <f>SUM(B6:B9)</f>
        <v>100.00000000000001</v>
      </c>
      <c r="C5" s="14">
        <f t="shared" ref="C5:L5" si="0">SUM(C6:C9)</f>
        <v>99.999999999999986</v>
      </c>
      <c r="D5" s="14">
        <f t="shared" si="0"/>
        <v>100.00000000000001</v>
      </c>
      <c r="E5" s="14">
        <f t="shared" si="0"/>
        <v>100</v>
      </c>
      <c r="F5" s="14">
        <f t="shared" si="0"/>
        <v>100</v>
      </c>
      <c r="G5" s="14">
        <f t="shared" si="0"/>
        <v>100</v>
      </c>
      <c r="H5" s="14">
        <f t="shared" si="0"/>
        <v>100.00000000000001</v>
      </c>
      <c r="I5" s="14">
        <f t="shared" si="0"/>
        <v>100.00000000000001</v>
      </c>
      <c r="J5" s="14">
        <f t="shared" si="0"/>
        <v>100.00000000000001</v>
      </c>
      <c r="K5" s="14">
        <f t="shared" si="0"/>
        <v>99.999999999999986</v>
      </c>
      <c r="L5" s="14">
        <f t="shared" si="0"/>
        <v>100</v>
      </c>
    </row>
    <row r="6" spans="1:12" x14ac:dyDescent="0.35">
      <c r="A6" s="3" t="s">
        <v>36</v>
      </c>
      <c r="B6" s="13">
        <f>'TOL 2-num'!B6/'TOL 2-num'!B5*100</f>
        <v>7.0349775784753366</v>
      </c>
      <c r="C6" s="13">
        <f>'TOL 2-num'!C6/'TOL 2-num'!C5*100</f>
        <v>18.095566672416769</v>
      </c>
      <c r="D6" s="13">
        <f>'TOL 2-num'!D6/'TOL 2-num'!D5*100</f>
        <v>24.764150943396228</v>
      </c>
      <c r="E6" s="13">
        <f>'TOL 2-num'!E6/'TOL 2-num'!E5*100</f>
        <v>13.572961373390557</v>
      </c>
      <c r="F6" s="13">
        <f>'TOL 2-num'!F6/'TOL 2-num'!F5*100</f>
        <v>31.25</v>
      </c>
      <c r="G6" s="13">
        <f>'TOL 2-num'!G6/'TOL 2-num'!G5*100</f>
        <v>16.923076923076923</v>
      </c>
      <c r="H6" s="13">
        <f>'TOL 2-num'!H6/'TOL 2-num'!H5*100</f>
        <v>21.602160216021602</v>
      </c>
      <c r="I6" s="13">
        <f>'TOL 2-num'!I6/'TOL 2-num'!I5*100</f>
        <v>17.613636363636363</v>
      </c>
      <c r="J6" s="13">
        <f>'TOL 2-num'!J6/'TOL 2-num'!J5*100</f>
        <v>4.1308089500860588</v>
      </c>
      <c r="K6" s="13">
        <f>'TOL 2-num'!K6/'TOL 2-num'!K5*100</f>
        <v>11.651376146788991</v>
      </c>
      <c r="L6" s="13">
        <f>'TOL 2-num'!L6/'TOL 2-num'!L5*100</f>
        <v>3.3068650115589509</v>
      </c>
    </row>
    <row r="7" spans="1:12" x14ac:dyDescent="0.35">
      <c r="A7" s="3" t="s">
        <v>47</v>
      </c>
      <c r="B7" s="13">
        <f>SUM('TOL 2-num'!B10,'TOL 2-num'!B16,'TOL 2-num'!B41,'TOL 2-num'!B43,'TOL 2-num'!B48)/'TOL 2-num'!B5*100</f>
        <v>24.8</v>
      </c>
      <c r="C7" s="13">
        <f>SUM('TOL 2-num'!C10,'TOL 2-num'!C16,'TOL 2-num'!C41,'TOL 2-num'!C43,'TOL 2-num'!C48)/'TOL 2-num'!C5*100</f>
        <v>25.392444367776434</v>
      </c>
      <c r="D7" s="13">
        <f>SUM('TOL 2-num'!D10,'TOL 2-num'!D16,'TOL 2-num'!D41,'TOL 2-num'!D43,'TOL 2-num'!D48)/'TOL 2-num'!D5*100</f>
        <v>20.754716981132077</v>
      </c>
      <c r="E7" s="13">
        <f>SUM('TOL 2-num'!E10,'TOL 2-num'!E16,'TOL 2-num'!E41,'TOL 2-num'!E43,'TOL 2-num'!E48)/'TOL 2-num'!E5*100</f>
        <v>25.9656652360515</v>
      </c>
      <c r="F7" s="13">
        <f>SUM('TOL 2-num'!F10,'TOL 2-num'!F16,'TOL 2-num'!F41,'TOL 2-num'!F43,'TOL 2-num'!F48)/'TOL 2-num'!F5*100</f>
        <v>19.140625</v>
      </c>
      <c r="G7" s="13">
        <f>SUM('TOL 2-num'!G10,'TOL 2-num'!G16,'TOL 2-num'!G41,'TOL 2-num'!G43,'TOL 2-num'!G48)/'TOL 2-num'!G5*100</f>
        <v>27.582417582417584</v>
      </c>
      <c r="H7" s="13">
        <f>SUM('TOL 2-num'!H10,'TOL 2-num'!H16,'TOL 2-num'!H41,'TOL 2-num'!H43,'TOL 2-num'!H48)/'TOL 2-num'!H5*100</f>
        <v>24.392439243924393</v>
      </c>
      <c r="I7" s="13">
        <f>SUM('TOL 2-num'!I10,'TOL 2-num'!I16,'TOL 2-num'!I41,'TOL 2-num'!I43,'TOL 2-num'!I48)/'TOL 2-num'!I5*100</f>
        <v>26.704545454545453</v>
      </c>
      <c r="J7" s="13">
        <f>SUM('TOL 2-num'!J10,'TOL 2-num'!J16,'TOL 2-num'!J41,'TOL 2-num'!J43,'TOL 2-num'!J48)/'TOL 2-num'!J5*100</f>
        <v>24.644442431379655</v>
      </c>
      <c r="K7" s="13">
        <f>SUM('TOL 2-num'!K10,'TOL 2-num'!K16,'TOL 2-num'!K41,'TOL 2-num'!K43,'TOL 2-num'!K48)/'TOL 2-num'!K5*100</f>
        <v>26.651376146788991</v>
      </c>
      <c r="L7" s="13">
        <f>SUM('TOL 2-num'!L10,'TOL 2-num'!L16,'TOL 2-num'!L41,'TOL 2-num'!L43,'TOL 2-num'!L48)/'TOL 2-num'!L5*100</f>
        <v>24.424565282943007</v>
      </c>
    </row>
    <row r="8" spans="1:12" x14ac:dyDescent="0.35">
      <c r="A8" s="9" t="s">
        <v>37</v>
      </c>
      <c r="B8" s="13">
        <f>SUM('TOL 2-num'!B52,'TOL 2-num'!B56,'TOL 2-num'!B62,'TOL 2-num'!B65,'TOL 2-num'!B72,'TOL 2-num'!B76,'TOL 2-num'!B78,'TOL 2-num'!B86,'TOL 2-num'!B94,'TOL 2-num'!B96,'TOL 2-num'!B98,'TOL 2-num'!B102,'TOL 2-num'!B108,'TOL 2-num'!B112,'TOL 2-num'!B115)/'TOL 2-num'!B5*100</f>
        <v>66.909417040358747</v>
      </c>
      <c r="C8" s="13">
        <f>SUM('TOL 2-num'!C52,'TOL 2-num'!C56,'TOL 2-num'!C62,'TOL 2-num'!C65,'TOL 2-num'!C72,'TOL 2-num'!C76,'TOL 2-num'!C78,'TOL 2-num'!C86,'TOL 2-num'!C94,'TOL 2-num'!C96,'TOL 2-num'!C98,'TOL 2-num'!C102,'TOL 2-num'!C108,'TOL 2-num'!C112,'TOL 2-num'!C115)/'TOL 2-num'!C5*100</f>
        <v>54.786958771778501</v>
      </c>
      <c r="D8" s="13">
        <f>SUM('TOL 2-num'!D52,'TOL 2-num'!D56,'TOL 2-num'!D62,'TOL 2-num'!D65,'TOL 2-num'!D72,'TOL 2-num'!D76,'TOL 2-num'!D78,'TOL 2-num'!D86,'TOL 2-num'!D94,'TOL 2-num'!D96,'TOL 2-num'!D98,'TOL 2-num'!D102,'TOL 2-num'!D108,'TOL 2-num'!D112,'TOL 2-num'!D115)/'TOL 2-num'!D5*100</f>
        <v>52.358490566037744</v>
      </c>
      <c r="E8" s="13">
        <f>SUM('TOL 2-num'!E52,'TOL 2-num'!E56,'TOL 2-num'!E62,'TOL 2-num'!E65,'TOL 2-num'!E72,'TOL 2-num'!E76,'TOL 2-num'!E78,'TOL 2-num'!E86,'TOL 2-num'!E94,'TOL 2-num'!E96,'TOL 2-num'!E98,'TOL 2-num'!E102,'TOL 2-num'!E108,'TOL 2-num'!E112,'TOL 2-num'!E115)/'TOL 2-num'!E5*100</f>
        <v>58.851931330472105</v>
      </c>
      <c r="F8" s="13">
        <f>SUM('TOL 2-num'!F52,'TOL 2-num'!F56,'TOL 2-num'!F62,'TOL 2-num'!F65,'TOL 2-num'!F72,'TOL 2-num'!F76,'TOL 2-num'!F78,'TOL 2-num'!F86,'TOL 2-num'!F94,'TOL 2-num'!F96,'TOL 2-num'!F98,'TOL 2-num'!F102,'TOL 2-num'!F108,'TOL 2-num'!F112,'TOL 2-num'!F115)/'TOL 2-num'!F5*100</f>
        <v>46.875</v>
      </c>
      <c r="G8" s="13">
        <f>SUM('TOL 2-num'!G52,'TOL 2-num'!G56,'TOL 2-num'!G62,'TOL 2-num'!G65,'TOL 2-num'!G72,'TOL 2-num'!G76,'TOL 2-num'!G78,'TOL 2-num'!G86,'TOL 2-num'!G94,'TOL 2-num'!G96,'TOL 2-num'!G98,'TOL 2-num'!G102,'TOL 2-num'!G108,'TOL 2-num'!G112,'TOL 2-num'!G115)/'TOL 2-num'!G5*100</f>
        <v>53.846153846153847</v>
      </c>
      <c r="H8" s="13">
        <f>SUM('TOL 2-num'!H52,'TOL 2-num'!H56,'TOL 2-num'!H62,'TOL 2-num'!H65,'TOL 2-num'!H72,'TOL 2-num'!H76,'TOL 2-num'!H78,'TOL 2-num'!H86,'TOL 2-num'!H94,'TOL 2-num'!H96,'TOL 2-num'!H98,'TOL 2-num'!H102,'TOL 2-num'!H108,'TOL 2-num'!H112,'TOL 2-num'!H115)/'TOL 2-num'!H5*100</f>
        <v>52.115211521152119</v>
      </c>
      <c r="I8" s="13">
        <f>SUM('TOL 2-num'!I52,'TOL 2-num'!I56,'TOL 2-num'!I62,'TOL 2-num'!I65,'TOL 2-num'!I72,'TOL 2-num'!I76,'TOL 2-num'!I78,'TOL 2-num'!I86,'TOL 2-num'!I94,'TOL 2-num'!I96,'TOL 2-num'!I98,'TOL 2-num'!I102,'TOL 2-num'!I108,'TOL 2-num'!I112,'TOL 2-num'!I115)/'TOL 2-num'!I5*100</f>
        <v>54.220779220779228</v>
      </c>
      <c r="J8" s="13">
        <f>SUM('TOL 2-num'!J52,'TOL 2-num'!J56,'TOL 2-num'!J62,'TOL 2-num'!J65,'TOL 2-num'!J72,'TOL 2-num'!J76,'TOL 2-num'!J78,'TOL 2-num'!J86,'TOL 2-num'!J94,'TOL 2-num'!J96,'TOL 2-num'!J98,'TOL 2-num'!J102,'TOL 2-num'!J108,'TOL 2-num'!J112,'TOL 2-num'!J115)/'TOL 2-num'!J5*100</f>
        <v>70.092399673883506</v>
      </c>
      <c r="K8" s="13">
        <f>SUM('TOL 2-num'!K52,'TOL 2-num'!K56,'TOL 2-num'!K62,'TOL 2-num'!K65,'TOL 2-num'!K72,'TOL 2-num'!K76,'TOL 2-num'!K78,'TOL 2-num'!K86,'TOL 2-num'!K94,'TOL 2-num'!K96,'TOL 2-num'!K98,'TOL 2-num'!K102,'TOL 2-num'!K108,'TOL 2-num'!K112,'TOL 2-num'!K115)/'TOL 2-num'!K5*100</f>
        <v>60.412844036697244</v>
      </c>
      <c r="L8" s="13">
        <f>SUM('TOL 2-num'!L52,'TOL 2-num'!L56,'TOL 2-num'!L62,'TOL 2-num'!L65,'TOL 2-num'!L72,'TOL 2-num'!L76,'TOL 2-num'!L78,'TOL 2-num'!L86,'TOL 2-num'!L94,'TOL 2-num'!L96,'TOL 2-num'!L98,'TOL 2-num'!L102,'TOL 2-num'!L108,'TOL 2-num'!L112,'TOL 2-num'!L115)/'TOL 2-num'!L5*100</f>
        <v>71.152879686400638</v>
      </c>
    </row>
    <row r="9" spans="1:12" x14ac:dyDescent="0.35">
      <c r="A9" s="11" t="s">
        <v>38</v>
      </c>
      <c r="B9" s="15">
        <f>SUM('TOL 2-num'!B117)/'TOL 2-num'!B5*100</f>
        <v>1.2556053811659191</v>
      </c>
      <c r="C9" s="15">
        <f>SUM('TOL 2-num'!C117)/'TOL 2-num'!C5*100</f>
        <v>1.7250301880282906</v>
      </c>
      <c r="D9" s="15">
        <f>SUM('TOL 2-num'!D117)/'TOL 2-num'!D5*100</f>
        <v>2.1226415094339623</v>
      </c>
      <c r="E9" s="15">
        <f>SUM('TOL 2-num'!E117)/'TOL 2-num'!E5*100</f>
        <v>1.6094420600858368</v>
      </c>
      <c r="F9" s="15">
        <f>SUM('TOL 2-num'!F117)/'TOL 2-num'!F5*100</f>
        <v>2.734375</v>
      </c>
      <c r="G9" s="15">
        <f>SUM('TOL 2-num'!G117)/'TOL 2-num'!G5*100</f>
        <v>1.6483516483516485</v>
      </c>
      <c r="H9" s="15">
        <f>SUM('TOL 2-num'!H117)/'TOL 2-num'!H5*100</f>
        <v>1.8901890189018902</v>
      </c>
      <c r="I9" s="15">
        <f>SUM('TOL 2-num'!I117)/'TOL 2-num'!I5*100</f>
        <v>1.4610389610389609</v>
      </c>
      <c r="J9" s="15">
        <f>SUM('TOL 2-num'!J117)/'TOL 2-num'!J5*100</f>
        <v>1.1323489446507835</v>
      </c>
      <c r="K9" s="15">
        <f>SUM('TOL 2-num'!K117)/'TOL 2-num'!K5*100</f>
        <v>1.2844036697247707</v>
      </c>
      <c r="L9" s="15">
        <f>SUM('TOL 2-num'!L117)/'TOL 2-num'!L5*100</f>
        <v>1.1156900190973966</v>
      </c>
    </row>
    <row r="11" spans="1:12" x14ac:dyDescent="0.35">
      <c r="A11" s="9" t="s">
        <v>22</v>
      </c>
    </row>
    <row r="12" spans="1:12" x14ac:dyDescent="0.35">
      <c r="A12" s="3"/>
    </row>
    <row r="13" spans="1:12" x14ac:dyDescent="0.35">
      <c r="A13" s="9"/>
    </row>
    <row r="14" spans="1:12" x14ac:dyDescent="0.35">
      <c r="A14" s="9"/>
    </row>
    <row r="15" spans="1:12" x14ac:dyDescent="0.35">
      <c r="A15" s="9"/>
    </row>
    <row r="16" spans="1:12" x14ac:dyDescent="0.35">
      <c r="A16" s="3"/>
    </row>
    <row r="17" spans="1:1" x14ac:dyDescent="0.35">
      <c r="A17" s="3"/>
    </row>
    <row r="18" spans="1:1" x14ac:dyDescent="0.35">
      <c r="A18" s="9"/>
    </row>
  </sheetData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52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2" sqref="A2"/>
    </sheetView>
  </sheetViews>
  <sheetFormatPr defaultRowHeight="14.5" x14ac:dyDescent="0.35"/>
  <cols>
    <col min="1" max="1" width="50.08984375" customWidth="1"/>
    <col min="2" max="2" width="11.08984375" customWidth="1"/>
    <col min="3" max="3" width="9.6328125" customWidth="1"/>
    <col min="5" max="5" width="9.54296875" customWidth="1"/>
    <col min="8" max="8" width="10.36328125" customWidth="1"/>
    <col min="10" max="10" width="9.36328125" customWidth="1"/>
  </cols>
  <sheetData>
    <row r="1" spans="1:12" ht="18.5" x14ac:dyDescent="0.45">
      <c r="A1" s="5" t="s">
        <v>175</v>
      </c>
    </row>
    <row r="2" spans="1:12" x14ac:dyDescent="0.35">
      <c r="A2" s="4"/>
    </row>
    <row r="3" spans="1:12" x14ac:dyDescent="0.35">
      <c r="A3" t="s">
        <v>23</v>
      </c>
    </row>
    <row r="4" spans="1:12" ht="32.25" customHeight="1" thickBot="1" x14ac:dyDescent="0.4">
      <c r="A4" s="6" t="s">
        <v>35</v>
      </c>
      <c r="B4" s="7" t="s">
        <v>24</v>
      </c>
      <c r="C4" s="7" t="s">
        <v>34</v>
      </c>
      <c r="D4" s="7" t="s">
        <v>25</v>
      </c>
      <c r="E4" s="7" t="s">
        <v>26</v>
      </c>
      <c r="F4" s="7" t="s">
        <v>27</v>
      </c>
      <c r="G4" s="7" t="s">
        <v>28</v>
      </c>
      <c r="H4" s="7" t="s">
        <v>29</v>
      </c>
      <c r="I4" s="7" t="s">
        <v>30</v>
      </c>
      <c r="J4" s="7" t="s">
        <v>31</v>
      </c>
      <c r="K4" s="7" t="s">
        <v>32</v>
      </c>
      <c r="L4" s="7" t="s">
        <v>33</v>
      </c>
    </row>
    <row r="5" spans="1:12" x14ac:dyDescent="0.35">
      <c r="A5" s="4" t="s">
        <v>0</v>
      </c>
      <c r="B5" s="8">
        <f>SUM(B6:B8,B15:B19,B21:B34)</f>
        <v>27875</v>
      </c>
      <c r="C5" s="8">
        <f t="shared" ref="C5:L5" si="0">SUM(C6:C8,C15:C19,C21:C34)</f>
        <v>5797</v>
      </c>
      <c r="D5" s="8">
        <f t="shared" si="0"/>
        <v>424</v>
      </c>
      <c r="E5" s="8">
        <f t="shared" si="0"/>
        <v>1864</v>
      </c>
      <c r="F5" s="8">
        <f t="shared" si="0"/>
        <v>256</v>
      </c>
      <c r="G5" s="8">
        <f t="shared" si="0"/>
        <v>910</v>
      </c>
      <c r="H5" s="8">
        <f t="shared" si="0"/>
        <v>1111</v>
      </c>
      <c r="I5" s="8">
        <f t="shared" si="0"/>
        <v>1232</v>
      </c>
      <c r="J5" s="8">
        <f t="shared" si="0"/>
        <v>22078</v>
      </c>
      <c r="K5" s="8">
        <f t="shared" si="0"/>
        <v>2180</v>
      </c>
      <c r="L5" s="8">
        <f t="shared" si="0"/>
        <v>19898</v>
      </c>
    </row>
    <row r="6" spans="1:12" x14ac:dyDescent="0.35">
      <c r="A6" s="9" t="s">
        <v>1</v>
      </c>
      <c r="B6" s="10">
        <f>'TOL 2-num'!B6</f>
        <v>1961</v>
      </c>
      <c r="C6" s="10">
        <f>'TOL 2-num'!C6</f>
        <v>1049</v>
      </c>
      <c r="D6" s="10">
        <f>'TOL 2-num'!D6</f>
        <v>105</v>
      </c>
      <c r="E6" s="10">
        <f>'TOL 2-num'!E6</f>
        <v>253</v>
      </c>
      <c r="F6" s="10">
        <f>'TOL 2-num'!F6</f>
        <v>80</v>
      </c>
      <c r="G6" s="10">
        <f>'TOL 2-num'!G6</f>
        <v>154</v>
      </c>
      <c r="H6" s="10">
        <f>'TOL 2-num'!H6</f>
        <v>240</v>
      </c>
      <c r="I6" s="10">
        <f>'TOL 2-num'!I6</f>
        <v>217</v>
      </c>
      <c r="J6" s="10">
        <f>'TOL 2-num'!J6</f>
        <v>912</v>
      </c>
      <c r="K6" s="10">
        <f>'TOL 2-num'!K6</f>
        <v>254</v>
      </c>
      <c r="L6" s="10">
        <f>'TOL 2-num'!L6</f>
        <v>658</v>
      </c>
    </row>
    <row r="7" spans="1:12" x14ac:dyDescent="0.35">
      <c r="A7" s="9" t="s">
        <v>2</v>
      </c>
      <c r="B7" s="10">
        <f>'TOL 2-num'!B10</f>
        <v>49</v>
      </c>
      <c r="C7" s="10">
        <f>'TOL 2-num'!C10</f>
        <v>31</v>
      </c>
      <c r="D7" s="10">
        <f>'TOL 2-num'!D10</f>
        <v>1</v>
      </c>
      <c r="E7" s="10">
        <f>'TOL 2-num'!E10</f>
        <v>8</v>
      </c>
      <c r="F7" s="10">
        <f>'TOL 2-num'!F10</f>
        <v>5</v>
      </c>
      <c r="G7" s="10">
        <f>'TOL 2-num'!G10</f>
        <v>5</v>
      </c>
      <c r="H7" s="10">
        <f>'TOL 2-num'!H10</f>
        <v>3</v>
      </c>
      <c r="I7" s="10">
        <f>'TOL 2-num'!I10</f>
        <v>9</v>
      </c>
      <c r="J7" s="10">
        <f>'TOL 2-num'!J10</f>
        <v>18</v>
      </c>
      <c r="K7" s="10">
        <f>'TOL 2-num'!K10</f>
        <v>4</v>
      </c>
      <c r="L7" s="10">
        <f>'TOL 2-num'!L10</f>
        <v>14</v>
      </c>
    </row>
    <row r="8" spans="1:12" x14ac:dyDescent="0.35">
      <c r="A8" s="9" t="s">
        <v>3</v>
      </c>
      <c r="B8" s="10">
        <f>'TOL 2-num'!B16</f>
        <v>4850</v>
      </c>
      <c r="C8" s="10">
        <f>'TOL 2-num'!C16</f>
        <v>978</v>
      </c>
      <c r="D8" s="10">
        <f>'TOL 2-num'!D16</f>
        <v>57</v>
      </c>
      <c r="E8" s="10">
        <f>'TOL 2-num'!E16</f>
        <v>348</v>
      </c>
      <c r="F8" s="10">
        <f>'TOL 2-num'!F16</f>
        <v>33</v>
      </c>
      <c r="G8" s="10">
        <f>'TOL 2-num'!G16</f>
        <v>155</v>
      </c>
      <c r="H8" s="10">
        <f>'TOL 2-num'!H16</f>
        <v>182</v>
      </c>
      <c r="I8" s="10">
        <f>'TOL 2-num'!I16</f>
        <v>203</v>
      </c>
      <c r="J8" s="10">
        <f>'TOL 2-num'!J16</f>
        <v>3872</v>
      </c>
      <c r="K8" s="10">
        <f>'TOL 2-num'!K16</f>
        <v>416</v>
      </c>
      <c r="L8" s="10">
        <f>'TOL 2-num'!L16</f>
        <v>3456</v>
      </c>
    </row>
    <row r="9" spans="1:12" x14ac:dyDescent="0.35">
      <c r="A9" s="9" t="s">
        <v>39</v>
      </c>
      <c r="B9" s="10">
        <f>SUM('TOL 2-num'!B17:B19)</f>
        <v>582</v>
      </c>
      <c r="C9" s="10">
        <f>SUM('TOL 2-num'!C17:C19)</f>
        <v>230</v>
      </c>
      <c r="D9" s="10">
        <f>SUM('TOL 2-num'!D17:D19)</f>
        <v>7</v>
      </c>
      <c r="E9" s="10">
        <f>SUM('TOL 2-num'!E17:E19)</f>
        <v>50</v>
      </c>
      <c r="F9" s="10">
        <f>SUM('TOL 2-num'!F17:F19)</f>
        <v>19</v>
      </c>
      <c r="G9" s="10">
        <f>SUM('TOL 2-num'!G17:G19)</f>
        <v>1</v>
      </c>
      <c r="H9" s="10">
        <f>SUM('TOL 2-num'!H17:H19)</f>
        <v>118</v>
      </c>
      <c r="I9" s="10">
        <f>SUM('TOL 2-num'!I17:I19)</f>
        <v>35</v>
      </c>
      <c r="J9" s="10">
        <f>SUM('TOL 2-num'!J17:J19)</f>
        <v>352</v>
      </c>
      <c r="K9" s="10">
        <f>SUM('TOL 2-num'!K17:K19)</f>
        <v>147</v>
      </c>
      <c r="L9" s="10">
        <f>SUM('TOL 2-num'!L17:L19)</f>
        <v>205</v>
      </c>
    </row>
    <row r="10" spans="1:12" x14ac:dyDescent="0.35">
      <c r="A10" s="9" t="s">
        <v>40</v>
      </c>
      <c r="B10" s="10">
        <f>SUM('TOL 2-num'!B23:B24,'TOL 2-num'!B38)</f>
        <v>513</v>
      </c>
      <c r="C10" s="10">
        <f>SUM('TOL 2-num'!C23:C24,'TOL 2-num'!C38)</f>
        <v>185</v>
      </c>
      <c r="D10" s="10">
        <f>SUM('TOL 2-num'!D23:D24,'TOL 2-num'!D38)</f>
        <v>10</v>
      </c>
      <c r="E10" s="10">
        <f>SUM('TOL 2-num'!E23:E24,'TOL 2-num'!E38)</f>
        <v>68</v>
      </c>
      <c r="F10" s="10">
        <f>SUM('TOL 2-num'!F23:F24,'TOL 2-num'!F38)</f>
        <v>2</v>
      </c>
      <c r="G10" s="10">
        <f>SUM('TOL 2-num'!G23:G24,'TOL 2-num'!G38)</f>
        <v>74</v>
      </c>
      <c r="H10" s="10">
        <f>SUM('TOL 2-num'!H23:H24,'TOL 2-num'!H38)</f>
        <v>11</v>
      </c>
      <c r="I10" s="10">
        <f>SUM('TOL 2-num'!I23:I24,'TOL 2-num'!I38)</f>
        <v>20</v>
      </c>
      <c r="J10" s="10">
        <f>SUM('TOL 2-num'!J23:J24,'TOL 2-num'!J38)</f>
        <v>328</v>
      </c>
      <c r="K10" s="10">
        <f>SUM('TOL 2-num'!K23:K24,'TOL 2-num'!K38)</f>
        <v>107</v>
      </c>
      <c r="L10" s="10">
        <f>SUM('TOL 2-num'!L23:L24,'TOL 2-num'!L38)</f>
        <v>221</v>
      </c>
    </row>
    <row r="11" spans="1:12" x14ac:dyDescent="0.35">
      <c r="A11" s="9" t="s">
        <v>41</v>
      </c>
      <c r="B11" s="10">
        <f>SUM('TOL 2-num'!B26:B29)</f>
        <v>569</v>
      </c>
      <c r="C11" s="10">
        <f>SUM('TOL 2-num'!C26:C29)</f>
        <v>141</v>
      </c>
      <c r="D11" s="10">
        <f>SUM('TOL 2-num'!D26:D29)</f>
        <v>1</v>
      </c>
      <c r="E11" s="10">
        <f>SUM('TOL 2-num'!E26:E29)</f>
        <v>92</v>
      </c>
      <c r="F11" s="10">
        <f>SUM('TOL 2-num'!F26:F29)</f>
        <v>1</v>
      </c>
      <c r="G11" s="10">
        <f>SUM('TOL 2-num'!G26:G29)</f>
        <v>8</v>
      </c>
      <c r="H11" s="10">
        <f>SUM('TOL 2-num'!H26:H29)</f>
        <v>4</v>
      </c>
      <c r="I11" s="10">
        <f>SUM('TOL 2-num'!I26:I29)</f>
        <v>35</v>
      </c>
      <c r="J11" s="10">
        <f>SUM('TOL 2-num'!J26:J29)</f>
        <v>428</v>
      </c>
      <c r="K11" s="10">
        <f>SUM('TOL 2-num'!K26:K29)</f>
        <v>3</v>
      </c>
      <c r="L11" s="10">
        <f>SUM('TOL 2-num'!L26:L29)</f>
        <v>425</v>
      </c>
    </row>
    <row r="12" spans="1:12" x14ac:dyDescent="0.35">
      <c r="A12" s="9" t="s">
        <v>42</v>
      </c>
      <c r="B12" s="10">
        <f>SUM('TOL 2-num'!B31,'TOL 2-num'!B32,'TOL 2-num'!B35,'TOL 2-num'!B36,'TOL 2-num'!B40)</f>
        <v>2210</v>
      </c>
      <c r="C12" s="10">
        <f>SUM('TOL 2-num'!C31,'TOL 2-num'!C32,'TOL 2-num'!C35,'TOL 2-num'!C36,'TOL 2-num'!C40)</f>
        <v>198</v>
      </c>
      <c r="D12" s="10">
        <f>SUM('TOL 2-num'!D31,'TOL 2-num'!D32,'TOL 2-num'!D35,'TOL 2-num'!D36,'TOL 2-num'!D40)</f>
        <v>6</v>
      </c>
      <c r="E12" s="10">
        <f>SUM('TOL 2-num'!E31,'TOL 2-num'!E32,'TOL 2-num'!E35,'TOL 2-num'!E36,'TOL 2-num'!E40)</f>
        <v>63</v>
      </c>
      <c r="F12" s="10">
        <f>SUM('TOL 2-num'!F31,'TOL 2-num'!F32,'TOL 2-num'!F35,'TOL 2-num'!F36,'TOL 2-num'!F40)</f>
        <v>4</v>
      </c>
      <c r="G12" s="10">
        <f>SUM('TOL 2-num'!G31,'TOL 2-num'!G32,'TOL 2-num'!G35,'TOL 2-num'!G36,'TOL 2-num'!G40)</f>
        <v>29</v>
      </c>
      <c r="H12" s="10">
        <f>SUM('TOL 2-num'!H31,'TOL 2-num'!H32,'TOL 2-num'!H35,'TOL 2-num'!H36,'TOL 2-num'!H40)</f>
        <v>28</v>
      </c>
      <c r="I12" s="10">
        <f>SUM('TOL 2-num'!I31,'TOL 2-num'!I32,'TOL 2-num'!I35,'TOL 2-num'!I36,'TOL 2-num'!I40)</f>
        <v>68</v>
      </c>
      <c r="J12" s="10">
        <f>SUM('TOL 2-num'!J31,'TOL 2-num'!J32,'TOL 2-num'!J35,'TOL 2-num'!J36,'TOL 2-num'!J40)</f>
        <v>2012</v>
      </c>
      <c r="K12" s="10">
        <f>SUM('TOL 2-num'!K31,'TOL 2-num'!K32,'TOL 2-num'!K35,'TOL 2-num'!K36,'TOL 2-num'!K40)</f>
        <v>83</v>
      </c>
      <c r="L12" s="10">
        <f>SUM('TOL 2-num'!L31,'TOL 2-num'!L32,'TOL 2-num'!L35,'TOL 2-num'!L36,'TOL 2-num'!L40)</f>
        <v>1929</v>
      </c>
    </row>
    <row r="13" spans="1:12" x14ac:dyDescent="0.35">
      <c r="A13" s="9" t="s">
        <v>43</v>
      </c>
      <c r="B13" s="10">
        <f>SUM('TOL 2-num'!B37)</f>
        <v>251</v>
      </c>
      <c r="C13" s="10">
        <f>SUM('TOL 2-num'!C37)</f>
        <v>6</v>
      </c>
      <c r="D13" s="10">
        <f>SUM('TOL 2-num'!D37)</f>
        <v>0</v>
      </c>
      <c r="E13" s="10">
        <f>SUM('TOL 2-num'!E37)</f>
        <v>3</v>
      </c>
      <c r="F13" s="10">
        <f>SUM('TOL 2-num'!F37)</f>
        <v>0</v>
      </c>
      <c r="G13" s="10">
        <f>SUM('TOL 2-num'!G37)</f>
        <v>0</v>
      </c>
      <c r="H13" s="10">
        <f>SUM('TOL 2-num'!H37)</f>
        <v>1</v>
      </c>
      <c r="I13" s="10">
        <f>SUM('TOL 2-num'!I37)</f>
        <v>2</v>
      </c>
      <c r="J13" s="10">
        <f>SUM('TOL 2-num'!J37)</f>
        <v>245</v>
      </c>
      <c r="K13" s="10">
        <f>SUM('TOL 2-num'!K37)</f>
        <v>11</v>
      </c>
      <c r="L13" s="10">
        <f>SUM('TOL 2-num'!L37)</f>
        <v>234</v>
      </c>
    </row>
    <row r="14" spans="1:12" x14ac:dyDescent="0.35">
      <c r="A14" s="9" t="s">
        <v>44</v>
      </c>
      <c r="B14" s="10">
        <f>SUM('TOL 2-num'!B20:B22,'TOL 2-num'!B25,'TOL 2-num'!B30,'TOL 2-num'!B33:B34,'TOL 2-num'!B39)</f>
        <v>725</v>
      </c>
      <c r="C14" s="10">
        <f>SUM('TOL 2-num'!C20:C22,'TOL 2-num'!C25,'TOL 2-num'!C30,'TOL 2-num'!C33:C34,'TOL 2-num'!C39)</f>
        <v>218</v>
      </c>
      <c r="D14" s="10">
        <f>SUM('TOL 2-num'!D20:D22,'TOL 2-num'!D25,'TOL 2-num'!D30,'TOL 2-num'!D33:D34,'TOL 2-num'!D39)</f>
        <v>33</v>
      </c>
      <c r="E14" s="10">
        <f>SUM('TOL 2-num'!E20:E22,'TOL 2-num'!E25,'TOL 2-num'!E30,'TOL 2-num'!E33:E34,'TOL 2-num'!E39)</f>
        <v>72</v>
      </c>
      <c r="F14" s="10">
        <f>SUM('TOL 2-num'!F20:F22,'TOL 2-num'!F25,'TOL 2-num'!F30,'TOL 2-num'!F33:F34,'TOL 2-num'!F39)</f>
        <v>7</v>
      </c>
      <c r="G14" s="10">
        <f>SUM('TOL 2-num'!G20:G22,'TOL 2-num'!G25,'TOL 2-num'!G30,'TOL 2-num'!G33:G34,'TOL 2-num'!G39)</f>
        <v>43</v>
      </c>
      <c r="H14" s="10">
        <f>SUM('TOL 2-num'!H20:H22,'TOL 2-num'!H25,'TOL 2-num'!H30,'TOL 2-num'!H33:H34,'TOL 2-num'!H39)</f>
        <v>20</v>
      </c>
      <c r="I14" s="10">
        <f>SUM('TOL 2-num'!I20:I22,'TOL 2-num'!I25,'TOL 2-num'!I30,'TOL 2-num'!I33:I34,'TOL 2-num'!I39)</f>
        <v>43</v>
      </c>
      <c r="J14" s="10">
        <f>SUM('TOL 2-num'!J20:J22,'TOL 2-num'!J25,'TOL 2-num'!J30,'TOL 2-num'!J33:J34,'TOL 2-num'!J39)</f>
        <v>507</v>
      </c>
      <c r="K14" s="10">
        <f>SUM('TOL 2-num'!K20:K22,'TOL 2-num'!K25,'TOL 2-num'!K30,'TOL 2-num'!K33:K34,'TOL 2-num'!K39)</f>
        <v>65</v>
      </c>
      <c r="L14" s="10">
        <f>SUM('TOL 2-num'!L20:L22,'TOL 2-num'!L25,'TOL 2-num'!L30,'TOL 2-num'!L33:L34,'TOL 2-num'!L39)</f>
        <v>442</v>
      </c>
    </row>
    <row r="15" spans="1:12" x14ac:dyDescent="0.35">
      <c r="A15" s="9" t="s">
        <v>4</v>
      </c>
      <c r="B15" s="10">
        <f>'TOL 2-num'!B41</f>
        <v>174</v>
      </c>
      <c r="C15" s="10">
        <f>'TOL 2-num'!C41</f>
        <v>22</v>
      </c>
      <c r="D15" s="10">
        <f>'TOL 2-num'!D41</f>
        <v>1</v>
      </c>
      <c r="E15" s="10">
        <f>'TOL 2-num'!E41</f>
        <v>8</v>
      </c>
      <c r="F15" s="10">
        <f>'TOL 2-num'!F41</f>
        <v>1</v>
      </c>
      <c r="G15" s="10">
        <f>'TOL 2-num'!G41</f>
        <v>1</v>
      </c>
      <c r="H15" s="10">
        <f>'TOL 2-num'!H41</f>
        <v>7</v>
      </c>
      <c r="I15" s="10">
        <f>'TOL 2-num'!I41</f>
        <v>4</v>
      </c>
      <c r="J15" s="10">
        <f>'TOL 2-num'!J41</f>
        <v>152</v>
      </c>
      <c r="K15" s="10">
        <f>'TOL 2-num'!K41</f>
        <v>30</v>
      </c>
      <c r="L15" s="10">
        <f>'TOL 2-num'!L41</f>
        <v>122</v>
      </c>
    </row>
    <row r="16" spans="1:12" x14ac:dyDescent="0.35">
      <c r="A16" s="9" t="s">
        <v>5</v>
      </c>
      <c r="B16" s="10">
        <f>'TOL 2-num'!B43</f>
        <v>168</v>
      </c>
      <c r="C16" s="10">
        <f>'TOL 2-num'!C43</f>
        <v>34</v>
      </c>
      <c r="D16" s="10">
        <f>'TOL 2-num'!D43</f>
        <v>0</v>
      </c>
      <c r="E16" s="10">
        <f>'TOL 2-num'!E43</f>
        <v>9</v>
      </c>
      <c r="F16" s="10">
        <f>'TOL 2-num'!F43</f>
        <v>1</v>
      </c>
      <c r="G16" s="10">
        <f>'TOL 2-num'!G43</f>
        <v>5</v>
      </c>
      <c r="H16" s="10">
        <f>'TOL 2-num'!H43</f>
        <v>13</v>
      </c>
      <c r="I16" s="10">
        <f>'TOL 2-num'!I43</f>
        <v>6</v>
      </c>
      <c r="J16" s="10">
        <f>'TOL 2-num'!J43</f>
        <v>134</v>
      </c>
      <c r="K16" s="10">
        <f>'TOL 2-num'!K43</f>
        <v>12</v>
      </c>
      <c r="L16" s="10">
        <f>'TOL 2-num'!L43</f>
        <v>122</v>
      </c>
    </row>
    <row r="17" spans="1:12" x14ac:dyDescent="0.35">
      <c r="A17" s="9" t="s">
        <v>6</v>
      </c>
      <c r="B17" s="10">
        <f>'TOL 2-num'!B48</f>
        <v>1672</v>
      </c>
      <c r="C17" s="10">
        <f>'TOL 2-num'!C48</f>
        <v>407</v>
      </c>
      <c r="D17" s="10">
        <f>'TOL 2-num'!D48</f>
        <v>29</v>
      </c>
      <c r="E17" s="10">
        <f>'TOL 2-num'!E48</f>
        <v>111</v>
      </c>
      <c r="F17" s="10">
        <f>'TOL 2-num'!F48</f>
        <v>9</v>
      </c>
      <c r="G17" s="10">
        <f>'TOL 2-num'!G48</f>
        <v>85</v>
      </c>
      <c r="H17" s="10">
        <f>'TOL 2-num'!H48</f>
        <v>66</v>
      </c>
      <c r="I17" s="10">
        <f>'TOL 2-num'!I48</f>
        <v>107</v>
      </c>
      <c r="J17" s="10">
        <f>'TOL 2-num'!J48</f>
        <v>1265</v>
      </c>
      <c r="K17" s="10">
        <f>'TOL 2-num'!K48</f>
        <v>119</v>
      </c>
      <c r="L17" s="10">
        <f>'TOL 2-num'!L48</f>
        <v>1146</v>
      </c>
    </row>
    <row r="18" spans="1:12" x14ac:dyDescent="0.35">
      <c r="A18" s="9" t="s">
        <v>45</v>
      </c>
      <c r="B18" s="10">
        <f>'TOL 2-num'!B52</f>
        <v>3136</v>
      </c>
      <c r="C18" s="10">
        <f>'TOL 2-num'!C52</f>
        <v>436</v>
      </c>
      <c r="D18" s="10">
        <f>'TOL 2-num'!D52</f>
        <v>28</v>
      </c>
      <c r="E18" s="10">
        <f>'TOL 2-num'!E52</f>
        <v>166</v>
      </c>
      <c r="F18" s="10">
        <f>'TOL 2-num'!F52</f>
        <v>13</v>
      </c>
      <c r="G18" s="10">
        <f>'TOL 2-num'!G52</f>
        <v>53</v>
      </c>
      <c r="H18" s="10">
        <f>'TOL 2-num'!H52</f>
        <v>81</v>
      </c>
      <c r="I18" s="10">
        <f>'TOL 2-num'!I52</f>
        <v>95</v>
      </c>
      <c r="J18" s="10">
        <f>'TOL 2-num'!J52</f>
        <v>2700</v>
      </c>
      <c r="K18" s="10">
        <f>'TOL 2-num'!K52</f>
        <v>231</v>
      </c>
      <c r="L18" s="10">
        <f>'TOL 2-num'!L52</f>
        <v>2469</v>
      </c>
    </row>
    <row r="19" spans="1:12" x14ac:dyDescent="0.35">
      <c r="A19" s="9" t="s">
        <v>7</v>
      </c>
      <c r="B19" s="10">
        <f>'TOL 2-num'!B56</f>
        <v>1532</v>
      </c>
      <c r="C19" s="10">
        <f>'TOL 2-num'!C56</f>
        <v>365</v>
      </c>
      <c r="D19" s="10">
        <f>'TOL 2-num'!D56</f>
        <v>33</v>
      </c>
      <c r="E19" s="10">
        <f>'TOL 2-num'!E56</f>
        <v>109</v>
      </c>
      <c r="F19" s="10">
        <f>'TOL 2-num'!F56</f>
        <v>7</v>
      </c>
      <c r="G19" s="10">
        <f>'TOL 2-num'!G56</f>
        <v>56</v>
      </c>
      <c r="H19" s="10">
        <f>'TOL 2-num'!H56</f>
        <v>80</v>
      </c>
      <c r="I19" s="10">
        <f>'TOL 2-num'!I56</f>
        <v>80</v>
      </c>
      <c r="J19" s="10">
        <f>'TOL 2-num'!J56</f>
        <v>1167</v>
      </c>
      <c r="K19" s="10">
        <f>'TOL 2-num'!K56</f>
        <v>144</v>
      </c>
      <c r="L19" s="10">
        <f>'TOL 2-num'!L56</f>
        <v>1023</v>
      </c>
    </row>
    <row r="20" spans="1:12" x14ac:dyDescent="0.35">
      <c r="A20" s="9" t="s">
        <v>46</v>
      </c>
      <c r="B20" s="10">
        <f>SUM('TOL 2-num'!B57:B59)</f>
        <v>1064</v>
      </c>
      <c r="C20" s="10">
        <f>SUM('TOL 2-num'!C57:C59)</f>
        <v>312</v>
      </c>
      <c r="D20" s="10">
        <f>SUM('TOL 2-num'!D57:D59)</f>
        <v>32</v>
      </c>
      <c r="E20" s="10">
        <f>SUM('TOL 2-num'!E57:E59)</f>
        <v>82</v>
      </c>
      <c r="F20" s="10">
        <f>SUM('TOL 2-num'!F57:F59)</f>
        <v>6</v>
      </c>
      <c r="G20" s="10">
        <f>SUM('TOL 2-num'!G57:G59)</f>
        <v>52</v>
      </c>
      <c r="H20" s="10">
        <f>SUM('TOL 2-num'!H57:H59)</f>
        <v>70</v>
      </c>
      <c r="I20" s="10">
        <f>SUM('TOL 2-num'!I57:I59)</f>
        <v>70</v>
      </c>
      <c r="J20" s="10">
        <f>SUM('TOL 2-num'!J57:J59)</f>
        <v>752</v>
      </c>
      <c r="K20" s="10">
        <f>SUM('TOL 2-num'!K57:K59)</f>
        <v>133</v>
      </c>
      <c r="L20" s="10">
        <f>SUM('TOL 2-num'!L57:L59)</f>
        <v>619</v>
      </c>
    </row>
    <row r="21" spans="1:12" x14ac:dyDescent="0.35">
      <c r="A21" s="9" t="s">
        <v>8</v>
      </c>
      <c r="B21" s="10">
        <f>'TOL 2-num'!B62</f>
        <v>771</v>
      </c>
      <c r="C21" s="10">
        <f>'TOL 2-num'!C62</f>
        <v>131</v>
      </c>
      <c r="D21" s="10">
        <f>'TOL 2-num'!D62</f>
        <v>5</v>
      </c>
      <c r="E21" s="10">
        <f>'TOL 2-num'!E62</f>
        <v>49</v>
      </c>
      <c r="F21" s="10">
        <f>'TOL 2-num'!F62</f>
        <v>7</v>
      </c>
      <c r="G21" s="10">
        <f>'TOL 2-num'!G62</f>
        <v>11</v>
      </c>
      <c r="H21" s="10">
        <f>'TOL 2-num'!H62</f>
        <v>34</v>
      </c>
      <c r="I21" s="10">
        <f>'TOL 2-num'!I62</f>
        <v>25</v>
      </c>
      <c r="J21" s="10">
        <f>'TOL 2-num'!J62</f>
        <v>640</v>
      </c>
      <c r="K21" s="10">
        <f>'TOL 2-num'!K62</f>
        <v>45</v>
      </c>
      <c r="L21" s="10">
        <f>'TOL 2-num'!L62</f>
        <v>595</v>
      </c>
    </row>
    <row r="22" spans="1:12" x14ac:dyDescent="0.35">
      <c r="A22" s="9" t="s">
        <v>9</v>
      </c>
      <c r="B22" s="10">
        <f>'TOL 2-num'!B65</f>
        <v>565</v>
      </c>
      <c r="C22" s="10">
        <f>'TOL 2-num'!C65</f>
        <v>42</v>
      </c>
      <c r="D22" s="10">
        <f>'TOL 2-num'!D65</f>
        <v>4</v>
      </c>
      <c r="E22" s="10">
        <f>'TOL 2-num'!E65</f>
        <v>19</v>
      </c>
      <c r="F22" s="10">
        <f>'TOL 2-num'!F65</f>
        <v>1</v>
      </c>
      <c r="G22" s="10">
        <f>'TOL 2-num'!G65</f>
        <v>1</v>
      </c>
      <c r="H22" s="10">
        <f>'TOL 2-num'!H65</f>
        <v>10</v>
      </c>
      <c r="I22" s="10">
        <f>'TOL 2-num'!I65</f>
        <v>7</v>
      </c>
      <c r="J22" s="10">
        <f>'TOL 2-num'!J65</f>
        <v>523</v>
      </c>
      <c r="K22" s="10">
        <f>'TOL 2-num'!K65</f>
        <v>25</v>
      </c>
      <c r="L22" s="10">
        <f>'TOL 2-num'!L65</f>
        <v>498</v>
      </c>
    </row>
    <row r="23" spans="1:12" x14ac:dyDescent="0.35">
      <c r="A23" s="9" t="s">
        <v>10</v>
      </c>
      <c r="B23" s="10">
        <f>'TOL 2-num'!B72</f>
        <v>277</v>
      </c>
      <c r="C23" s="10">
        <f>'TOL 2-num'!C72</f>
        <v>49</v>
      </c>
      <c r="D23" s="10">
        <f>'TOL 2-num'!D72</f>
        <v>2</v>
      </c>
      <c r="E23" s="10">
        <f>'TOL 2-num'!E72</f>
        <v>15</v>
      </c>
      <c r="F23" s="10">
        <f>'TOL 2-num'!F72</f>
        <v>2</v>
      </c>
      <c r="G23" s="10">
        <f>'TOL 2-num'!G72</f>
        <v>9</v>
      </c>
      <c r="H23" s="10">
        <f>'TOL 2-num'!H72</f>
        <v>11</v>
      </c>
      <c r="I23" s="10">
        <f>'TOL 2-num'!I72</f>
        <v>10</v>
      </c>
      <c r="J23" s="10">
        <f>'TOL 2-num'!J72</f>
        <v>228</v>
      </c>
      <c r="K23" s="10">
        <f>'TOL 2-num'!K72</f>
        <v>26</v>
      </c>
      <c r="L23" s="10">
        <f>'TOL 2-num'!L72</f>
        <v>202</v>
      </c>
    </row>
    <row r="24" spans="1:12" x14ac:dyDescent="0.35">
      <c r="A24" s="9" t="s">
        <v>11</v>
      </c>
      <c r="B24" s="10">
        <f>'TOL 2-num'!B76</f>
        <v>152</v>
      </c>
      <c r="C24" s="10">
        <f>'TOL 2-num'!C76</f>
        <v>13</v>
      </c>
      <c r="D24" s="10">
        <f>'TOL 2-num'!D76</f>
        <v>0</v>
      </c>
      <c r="E24" s="10">
        <f>'TOL 2-num'!E76</f>
        <v>10</v>
      </c>
      <c r="F24" s="10">
        <f>'TOL 2-num'!F76</f>
        <v>0</v>
      </c>
      <c r="G24" s="10">
        <f>'TOL 2-num'!G76</f>
        <v>0</v>
      </c>
      <c r="H24" s="10">
        <f>'TOL 2-num'!H76</f>
        <v>1</v>
      </c>
      <c r="I24" s="10">
        <f>'TOL 2-num'!I76</f>
        <v>2</v>
      </c>
      <c r="J24" s="10">
        <f>'TOL 2-num'!J76</f>
        <v>139</v>
      </c>
      <c r="K24" s="10">
        <f>'TOL 2-num'!K76</f>
        <v>11</v>
      </c>
      <c r="L24" s="10">
        <f>'TOL 2-num'!L76</f>
        <v>128</v>
      </c>
    </row>
    <row r="25" spans="1:12" x14ac:dyDescent="0.35">
      <c r="A25" s="9" t="s">
        <v>12</v>
      </c>
      <c r="B25" s="10">
        <f>'TOL 2-num'!B78</f>
        <v>932</v>
      </c>
      <c r="C25" s="10">
        <f>'TOL 2-num'!C78</f>
        <v>185</v>
      </c>
      <c r="D25" s="10">
        <f>'TOL 2-num'!D78</f>
        <v>5</v>
      </c>
      <c r="E25" s="10">
        <f>'TOL 2-num'!E78</f>
        <v>84</v>
      </c>
      <c r="F25" s="10">
        <f>'TOL 2-num'!F78</f>
        <v>10</v>
      </c>
      <c r="G25" s="10">
        <f>'TOL 2-num'!G78</f>
        <v>24</v>
      </c>
      <c r="H25" s="10">
        <f>'TOL 2-num'!H78</f>
        <v>25</v>
      </c>
      <c r="I25" s="10">
        <f>'TOL 2-num'!I78</f>
        <v>37</v>
      </c>
      <c r="J25" s="10">
        <f>'TOL 2-num'!J78</f>
        <v>747</v>
      </c>
      <c r="K25" s="10">
        <f>'TOL 2-num'!K78</f>
        <v>56</v>
      </c>
      <c r="L25" s="10">
        <f>'TOL 2-num'!L78</f>
        <v>691</v>
      </c>
    </row>
    <row r="26" spans="1:12" x14ac:dyDescent="0.35">
      <c r="A26" s="9" t="s">
        <v>13</v>
      </c>
      <c r="B26" s="10">
        <f>'TOL 2-num'!B86</f>
        <v>1514</v>
      </c>
      <c r="C26" s="10">
        <f>'TOL 2-num'!C86</f>
        <v>205</v>
      </c>
      <c r="D26" s="10">
        <f>'TOL 2-num'!D86</f>
        <v>13</v>
      </c>
      <c r="E26" s="10">
        <f>'TOL 2-num'!E86</f>
        <v>66</v>
      </c>
      <c r="F26" s="10">
        <f>'TOL 2-num'!F86</f>
        <v>7</v>
      </c>
      <c r="G26" s="10">
        <f>'TOL 2-num'!G86</f>
        <v>33</v>
      </c>
      <c r="H26" s="10">
        <f>'TOL 2-num'!H86</f>
        <v>40</v>
      </c>
      <c r="I26" s="10">
        <f>'TOL 2-num'!I86</f>
        <v>46</v>
      </c>
      <c r="J26" s="10">
        <f>'TOL 2-num'!J86</f>
        <v>1309</v>
      </c>
      <c r="K26" s="10">
        <f>'TOL 2-num'!K86</f>
        <v>100</v>
      </c>
      <c r="L26" s="10">
        <f>'TOL 2-num'!L86</f>
        <v>1209</v>
      </c>
    </row>
    <row r="27" spans="1:12" x14ac:dyDescent="0.35">
      <c r="A27" s="9" t="s">
        <v>14</v>
      </c>
      <c r="B27" s="10">
        <f>'TOL 2-num'!B94</f>
        <v>832</v>
      </c>
      <c r="C27" s="10">
        <f>'TOL 2-num'!C94</f>
        <v>170</v>
      </c>
      <c r="D27" s="10">
        <f>'TOL 2-num'!D94</f>
        <v>20</v>
      </c>
      <c r="E27" s="10">
        <f>'TOL 2-num'!E94</f>
        <v>50</v>
      </c>
      <c r="F27" s="10">
        <f>'TOL 2-num'!F94</f>
        <v>11</v>
      </c>
      <c r="G27" s="10">
        <f>'TOL 2-num'!G94</f>
        <v>25</v>
      </c>
      <c r="H27" s="10">
        <f>'TOL 2-num'!H94</f>
        <v>30</v>
      </c>
      <c r="I27" s="10">
        <f>'TOL 2-num'!I94</f>
        <v>34</v>
      </c>
      <c r="J27" s="10">
        <f>'TOL 2-num'!J94</f>
        <v>662</v>
      </c>
      <c r="K27" s="10">
        <f>'TOL 2-num'!K94</f>
        <v>51</v>
      </c>
      <c r="L27" s="10">
        <f>'TOL 2-num'!L94</f>
        <v>611</v>
      </c>
    </row>
    <row r="28" spans="1:12" x14ac:dyDescent="0.35">
      <c r="A28" s="9" t="s">
        <v>15</v>
      </c>
      <c r="B28" s="10">
        <f>'TOL 2-num'!B96</f>
        <v>2158</v>
      </c>
      <c r="C28" s="10">
        <f>'TOL 2-num'!C96</f>
        <v>389</v>
      </c>
      <c r="D28" s="10">
        <f>'TOL 2-num'!D96</f>
        <v>27</v>
      </c>
      <c r="E28" s="10">
        <f>'TOL 2-num'!E96</f>
        <v>104</v>
      </c>
      <c r="F28" s="10">
        <f>'TOL 2-num'!F96</f>
        <v>21</v>
      </c>
      <c r="G28" s="10">
        <f>'TOL 2-num'!G96</f>
        <v>85</v>
      </c>
      <c r="H28" s="10">
        <f>'TOL 2-num'!H96</f>
        <v>68</v>
      </c>
      <c r="I28" s="10">
        <f>'TOL 2-num'!I96</f>
        <v>84</v>
      </c>
      <c r="J28" s="10">
        <f>'TOL 2-num'!J96</f>
        <v>1769</v>
      </c>
      <c r="K28" s="10">
        <f>'TOL 2-num'!K96</f>
        <v>159</v>
      </c>
      <c r="L28" s="10">
        <f>'TOL 2-num'!L96</f>
        <v>1610</v>
      </c>
    </row>
    <row r="29" spans="1:12" x14ac:dyDescent="0.35">
      <c r="A29" s="9" t="s">
        <v>16</v>
      </c>
      <c r="B29" s="10">
        <f>'TOL 2-num'!B98</f>
        <v>5619</v>
      </c>
      <c r="C29" s="10">
        <f>'TOL 2-num'!C98</f>
        <v>956</v>
      </c>
      <c r="D29" s="10">
        <f>'TOL 2-num'!D98</f>
        <v>70</v>
      </c>
      <c r="E29" s="10">
        <f>'TOL 2-num'!E98</f>
        <v>333</v>
      </c>
      <c r="F29" s="10">
        <f>'TOL 2-num'!F98</f>
        <v>36</v>
      </c>
      <c r="G29" s="10">
        <f>'TOL 2-num'!G98</f>
        <v>157</v>
      </c>
      <c r="H29" s="10">
        <f>'TOL 2-num'!H98</f>
        <v>159</v>
      </c>
      <c r="I29" s="10">
        <f>'TOL 2-num'!I98</f>
        <v>201</v>
      </c>
      <c r="J29" s="10">
        <f>'TOL 2-num'!J98</f>
        <v>4663</v>
      </c>
      <c r="K29" s="10">
        <f>'TOL 2-num'!K98</f>
        <v>373</v>
      </c>
      <c r="L29" s="10">
        <f>'TOL 2-num'!L98</f>
        <v>4290</v>
      </c>
    </row>
    <row r="30" spans="1:12" x14ac:dyDescent="0.35">
      <c r="A30" s="9" t="s">
        <v>17</v>
      </c>
      <c r="B30" s="10">
        <f>'TOL 2-num'!B102</f>
        <v>372</v>
      </c>
      <c r="C30" s="10">
        <f>'TOL 2-num'!C102</f>
        <v>50</v>
      </c>
      <c r="D30" s="10">
        <f>'TOL 2-num'!D102</f>
        <v>1</v>
      </c>
      <c r="E30" s="10">
        <f>'TOL 2-num'!E102</f>
        <v>28</v>
      </c>
      <c r="F30" s="10">
        <f>'TOL 2-num'!F102</f>
        <v>2</v>
      </c>
      <c r="G30" s="10">
        <f>'TOL 2-num'!G102</f>
        <v>6</v>
      </c>
      <c r="H30" s="10">
        <f>'TOL 2-num'!H102</f>
        <v>3</v>
      </c>
      <c r="I30" s="10">
        <f>'TOL 2-num'!I102</f>
        <v>10</v>
      </c>
      <c r="J30" s="10">
        <f>'TOL 2-num'!J102</f>
        <v>322</v>
      </c>
      <c r="K30" s="10">
        <f>'TOL 2-num'!K102</f>
        <v>25</v>
      </c>
      <c r="L30" s="10">
        <f>'TOL 2-num'!L102</f>
        <v>297</v>
      </c>
    </row>
    <row r="31" spans="1:12" x14ac:dyDescent="0.35">
      <c r="A31" s="9" t="s">
        <v>18</v>
      </c>
      <c r="B31" s="10">
        <f>'TOL 2-num'!B108</f>
        <v>736</v>
      </c>
      <c r="C31" s="10">
        <f>'TOL 2-num'!C108</f>
        <v>169</v>
      </c>
      <c r="D31" s="10">
        <f>'TOL 2-num'!D108</f>
        <v>14</v>
      </c>
      <c r="E31" s="10">
        <f>'TOL 2-num'!E108</f>
        <v>59</v>
      </c>
      <c r="F31" s="10">
        <f>'TOL 2-num'!F108</f>
        <v>1</v>
      </c>
      <c r="G31" s="10">
        <f>'TOL 2-num'!G108</f>
        <v>25</v>
      </c>
      <c r="H31" s="10">
        <f>'TOL 2-num'!H108</f>
        <v>34</v>
      </c>
      <c r="I31" s="10">
        <f>'TOL 2-num'!I108</f>
        <v>36</v>
      </c>
      <c r="J31" s="10">
        <f>'TOL 2-num'!J108</f>
        <v>567</v>
      </c>
      <c r="K31" s="10">
        <f>'TOL 2-num'!K108</f>
        <v>66</v>
      </c>
      <c r="L31" s="10">
        <f>'TOL 2-num'!L108</f>
        <v>501</v>
      </c>
    </row>
    <row r="32" spans="1:12" x14ac:dyDescent="0.35">
      <c r="A32" s="9" t="s">
        <v>19</v>
      </c>
      <c r="B32" s="10">
        <f>'TOL 2-num'!B112</f>
        <v>55</v>
      </c>
      <c r="C32" s="10">
        <f>'TOL 2-num'!C112</f>
        <v>16</v>
      </c>
      <c r="D32" s="10">
        <f>'TOL 2-num'!D112</f>
        <v>0</v>
      </c>
      <c r="E32" s="10">
        <f>'TOL 2-num'!E112</f>
        <v>5</v>
      </c>
      <c r="F32" s="10">
        <f>'TOL 2-num'!F112</f>
        <v>2</v>
      </c>
      <c r="G32" s="10">
        <f>'TOL 2-num'!G112</f>
        <v>5</v>
      </c>
      <c r="H32" s="10">
        <f>'TOL 2-num'!H112</f>
        <v>3</v>
      </c>
      <c r="I32" s="10">
        <f>'TOL 2-num'!I112</f>
        <v>1</v>
      </c>
      <c r="J32" s="10">
        <f>'TOL 2-num'!J112</f>
        <v>39</v>
      </c>
      <c r="K32" s="10">
        <f>'TOL 2-num'!K112</f>
        <v>5</v>
      </c>
      <c r="L32" s="10">
        <f>'TOL 2-num'!L112</f>
        <v>34</v>
      </c>
    </row>
    <row r="33" spans="1:12" x14ac:dyDescent="0.35">
      <c r="A33" s="9" t="s">
        <v>20</v>
      </c>
      <c r="B33" s="10">
        <f>'TOL 2-num'!B115</f>
        <v>0</v>
      </c>
      <c r="C33" s="10">
        <f>'TOL 2-num'!C115</f>
        <v>0</v>
      </c>
      <c r="D33" s="10">
        <f>'TOL 2-num'!D115</f>
        <v>0</v>
      </c>
      <c r="E33" s="10">
        <f>'TOL 2-num'!E115</f>
        <v>0</v>
      </c>
      <c r="F33" s="10">
        <f>'TOL 2-num'!F115</f>
        <v>0</v>
      </c>
      <c r="G33" s="10">
        <f>'TOL 2-num'!G115</f>
        <v>0</v>
      </c>
      <c r="H33" s="10">
        <f>'TOL 2-num'!H115</f>
        <v>0</v>
      </c>
      <c r="I33" s="10">
        <f>'TOL 2-num'!I115</f>
        <v>0</v>
      </c>
      <c r="J33" s="10">
        <f>'TOL 2-num'!J115</f>
        <v>0</v>
      </c>
      <c r="K33" s="10">
        <f>'TOL 2-num'!K115</f>
        <v>0</v>
      </c>
      <c r="L33" s="10">
        <f>'TOL 2-num'!L115</f>
        <v>0</v>
      </c>
    </row>
    <row r="34" spans="1:12" x14ac:dyDescent="0.35">
      <c r="A34" s="11" t="s">
        <v>21</v>
      </c>
      <c r="B34" s="12">
        <f>'TOL 2-num'!B117</f>
        <v>350</v>
      </c>
      <c r="C34" s="12">
        <f>'TOL 2-num'!C117</f>
        <v>100</v>
      </c>
      <c r="D34" s="12">
        <f>'TOL 2-num'!D117</f>
        <v>9</v>
      </c>
      <c r="E34" s="12">
        <f>'TOL 2-num'!E117</f>
        <v>30</v>
      </c>
      <c r="F34" s="12">
        <f>'TOL 2-num'!F117</f>
        <v>7</v>
      </c>
      <c r="G34" s="12">
        <f>'TOL 2-num'!G117</f>
        <v>15</v>
      </c>
      <c r="H34" s="12">
        <f>'TOL 2-num'!H117</f>
        <v>21</v>
      </c>
      <c r="I34" s="12">
        <f>'TOL 2-num'!I117</f>
        <v>18</v>
      </c>
      <c r="J34" s="12">
        <f>'TOL 2-num'!J117</f>
        <v>250</v>
      </c>
      <c r="K34" s="12">
        <f>'TOL 2-num'!K117</f>
        <v>28</v>
      </c>
      <c r="L34" s="12">
        <f>'TOL 2-num'!L117</f>
        <v>222</v>
      </c>
    </row>
    <row r="36" spans="1:12" x14ac:dyDescent="0.35">
      <c r="A36" s="1" t="s">
        <v>22</v>
      </c>
    </row>
    <row r="37" spans="1:12" x14ac:dyDescent="0.35">
      <c r="A37" s="3" t="s">
        <v>51</v>
      </c>
    </row>
    <row r="38" spans="1:12" x14ac:dyDescent="0.35">
      <c r="A38" s="3" t="s">
        <v>52</v>
      </c>
    </row>
    <row r="39" spans="1:12" x14ac:dyDescent="0.35">
      <c r="A39" s="3" t="s">
        <v>53</v>
      </c>
    </row>
    <row r="40" spans="1:12" x14ac:dyDescent="0.35">
      <c r="A40" s="3" t="s">
        <v>54</v>
      </c>
    </row>
    <row r="41" spans="1:12" x14ac:dyDescent="0.35">
      <c r="A41" s="3" t="s">
        <v>55</v>
      </c>
    </row>
    <row r="42" spans="1:12" x14ac:dyDescent="0.35">
      <c r="A42" s="17" t="s">
        <v>22</v>
      </c>
    </row>
    <row r="43" spans="1:12" x14ac:dyDescent="0.35">
      <c r="A43" s="17" t="s">
        <v>48</v>
      </c>
    </row>
    <row r="44" spans="1:12" x14ac:dyDescent="0.35">
      <c r="A44" s="17" t="s">
        <v>49</v>
      </c>
    </row>
    <row r="45" spans="1:12" x14ac:dyDescent="0.35">
      <c r="A45" s="17" t="s">
        <v>22</v>
      </c>
    </row>
    <row r="46" spans="1:12" x14ac:dyDescent="0.35">
      <c r="A46" s="17" t="s">
        <v>50</v>
      </c>
    </row>
    <row r="47" spans="1:12" x14ac:dyDescent="0.35">
      <c r="A47" s="3" t="s">
        <v>56</v>
      </c>
    </row>
    <row r="48" spans="1:12" x14ac:dyDescent="0.35">
      <c r="A48" s="3" t="s">
        <v>57</v>
      </c>
    </row>
    <row r="49" spans="1:1" x14ac:dyDescent="0.35">
      <c r="A49" s="3" t="s">
        <v>58</v>
      </c>
    </row>
    <row r="50" spans="1:1" x14ac:dyDescent="0.35">
      <c r="A50" s="3" t="s">
        <v>59</v>
      </c>
    </row>
    <row r="51" spans="1:1" x14ac:dyDescent="0.35">
      <c r="A51" s="3" t="s">
        <v>60</v>
      </c>
    </row>
    <row r="52" spans="1:1" x14ac:dyDescent="0.35">
      <c r="A52" s="3" t="s">
        <v>61</v>
      </c>
    </row>
  </sheetData>
  <pageMargins left="0.75" right="0.75" top="1" bottom="1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13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2" sqref="A2"/>
    </sheetView>
  </sheetViews>
  <sheetFormatPr defaultRowHeight="14.5" x14ac:dyDescent="0.35"/>
  <cols>
    <col min="1" max="1" width="46.90625" customWidth="1"/>
    <col min="2" max="2" width="11.08984375" customWidth="1"/>
    <col min="3" max="3" width="9.6328125" customWidth="1"/>
    <col min="4" max="4" width="7.08984375" customWidth="1"/>
    <col min="5" max="5" width="9.54296875" customWidth="1"/>
    <col min="7" max="7" width="7.54296875" customWidth="1"/>
    <col min="8" max="8" width="10.36328125" customWidth="1"/>
    <col min="9" max="9" width="7.36328125" customWidth="1"/>
    <col min="10" max="10" width="9.36328125" customWidth="1"/>
    <col min="11" max="11" width="8" customWidth="1"/>
    <col min="12" max="12" width="8.36328125" customWidth="1"/>
  </cols>
  <sheetData>
    <row r="1" spans="1:12" ht="18.5" x14ac:dyDescent="0.45">
      <c r="A1" s="5" t="s">
        <v>175</v>
      </c>
    </row>
    <row r="2" spans="1:12" x14ac:dyDescent="0.35">
      <c r="A2" s="4"/>
    </row>
    <row r="3" spans="1:12" x14ac:dyDescent="0.35">
      <c r="A3" t="s">
        <v>23</v>
      </c>
    </row>
    <row r="4" spans="1:12" ht="32.25" customHeight="1" thickBot="1" x14ac:dyDescent="0.4">
      <c r="A4" s="6" t="s">
        <v>35</v>
      </c>
      <c r="B4" s="7" t="s">
        <v>24</v>
      </c>
      <c r="C4" s="7" t="s">
        <v>34</v>
      </c>
      <c r="D4" s="7" t="s">
        <v>25</v>
      </c>
      <c r="E4" s="7" t="s">
        <v>26</v>
      </c>
      <c r="F4" s="7" t="s">
        <v>27</v>
      </c>
      <c r="G4" s="7" t="s">
        <v>28</v>
      </c>
      <c r="H4" s="7" t="s">
        <v>29</v>
      </c>
      <c r="I4" s="7" t="s">
        <v>30</v>
      </c>
      <c r="J4" s="7" t="s">
        <v>31</v>
      </c>
      <c r="K4" s="7" t="s">
        <v>32</v>
      </c>
      <c r="L4" s="7" t="s">
        <v>33</v>
      </c>
    </row>
    <row r="5" spans="1:12" x14ac:dyDescent="0.35">
      <c r="A5" s="4" t="s">
        <v>62</v>
      </c>
      <c r="B5" s="8">
        <v>27875</v>
      </c>
      <c r="C5" s="8">
        <v>5797</v>
      </c>
      <c r="D5" s="8">
        <v>424</v>
      </c>
      <c r="E5" s="8">
        <v>1864</v>
      </c>
      <c r="F5" s="8">
        <v>256</v>
      </c>
      <c r="G5" s="8">
        <v>910</v>
      </c>
      <c r="H5" s="8">
        <v>1111</v>
      </c>
      <c r="I5" s="8">
        <v>1232</v>
      </c>
      <c r="J5" s="8">
        <v>22078</v>
      </c>
      <c r="K5" s="8">
        <v>2180</v>
      </c>
      <c r="L5" s="8">
        <v>19898</v>
      </c>
    </row>
    <row r="6" spans="1:12" x14ac:dyDescent="0.35">
      <c r="A6" s="4" t="s">
        <v>63</v>
      </c>
      <c r="B6" s="8">
        <v>1961</v>
      </c>
      <c r="C6" s="8">
        <v>1049</v>
      </c>
      <c r="D6" s="8">
        <v>105</v>
      </c>
      <c r="E6" s="8">
        <v>253</v>
      </c>
      <c r="F6" s="8">
        <v>80</v>
      </c>
      <c r="G6" s="8">
        <v>154</v>
      </c>
      <c r="H6" s="8">
        <v>240</v>
      </c>
      <c r="I6" s="8">
        <v>217</v>
      </c>
      <c r="J6" s="8">
        <v>912</v>
      </c>
      <c r="K6" s="8">
        <v>254</v>
      </c>
      <c r="L6" s="8">
        <v>658</v>
      </c>
    </row>
    <row r="7" spans="1:12" x14ac:dyDescent="0.35">
      <c r="A7" s="1" t="s">
        <v>64</v>
      </c>
      <c r="B7" s="2">
        <v>1712</v>
      </c>
      <c r="C7" s="2">
        <v>931</v>
      </c>
      <c r="D7" s="2">
        <v>97</v>
      </c>
      <c r="E7" s="2">
        <v>229</v>
      </c>
      <c r="F7" s="2">
        <v>61</v>
      </c>
      <c r="G7" s="2">
        <v>130</v>
      </c>
      <c r="H7" s="2">
        <v>218</v>
      </c>
      <c r="I7" s="2">
        <v>196</v>
      </c>
      <c r="J7" s="2">
        <v>781</v>
      </c>
      <c r="K7" s="2">
        <v>214</v>
      </c>
      <c r="L7" s="2">
        <v>567</v>
      </c>
    </row>
    <row r="8" spans="1:12" x14ac:dyDescent="0.35">
      <c r="A8" s="1" t="s">
        <v>65</v>
      </c>
      <c r="B8" s="2">
        <v>241</v>
      </c>
      <c r="C8" s="2">
        <v>116</v>
      </c>
      <c r="D8" s="2">
        <v>8</v>
      </c>
      <c r="E8" s="2">
        <v>24</v>
      </c>
      <c r="F8" s="2">
        <v>17</v>
      </c>
      <c r="G8" s="2">
        <v>24</v>
      </c>
      <c r="H8" s="2">
        <v>22</v>
      </c>
      <c r="I8" s="2">
        <v>21</v>
      </c>
      <c r="J8" s="2">
        <v>125</v>
      </c>
      <c r="K8" s="2">
        <v>40</v>
      </c>
      <c r="L8" s="2">
        <v>85</v>
      </c>
    </row>
    <row r="9" spans="1:12" x14ac:dyDescent="0.35">
      <c r="A9" s="1" t="s">
        <v>66</v>
      </c>
      <c r="B9" s="2">
        <v>8</v>
      </c>
      <c r="C9" s="2">
        <v>2</v>
      </c>
      <c r="D9" s="2">
        <v>0</v>
      </c>
      <c r="E9" s="2">
        <v>0</v>
      </c>
      <c r="F9" s="2">
        <v>2</v>
      </c>
      <c r="G9" s="2">
        <v>0</v>
      </c>
      <c r="H9" s="2">
        <v>0</v>
      </c>
      <c r="I9" s="2">
        <v>0</v>
      </c>
      <c r="J9" s="2">
        <v>6</v>
      </c>
      <c r="K9" s="2">
        <v>0</v>
      </c>
      <c r="L9" s="2">
        <v>6</v>
      </c>
    </row>
    <row r="10" spans="1:12" x14ac:dyDescent="0.35">
      <c r="A10" s="4" t="s">
        <v>67</v>
      </c>
      <c r="B10" s="8">
        <v>49</v>
      </c>
      <c r="C10" s="8">
        <v>31</v>
      </c>
      <c r="D10" s="8">
        <v>1</v>
      </c>
      <c r="E10" s="8">
        <v>8</v>
      </c>
      <c r="F10" s="8">
        <v>5</v>
      </c>
      <c r="G10" s="8">
        <v>5</v>
      </c>
      <c r="H10" s="8">
        <v>3</v>
      </c>
      <c r="I10" s="8">
        <v>9</v>
      </c>
      <c r="J10" s="8">
        <v>18</v>
      </c>
      <c r="K10" s="8">
        <v>4</v>
      </c>
      <c r="L10" s="8">
        <v>14</v>
      </c>
    </row>
    <row r="11" spans="1:12" x14ac:dyDescent="0.35">
      <c r="A11" s="1" t="s">
        <v>68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</row>
    <row r="12" spans="1:12" x14ac:dyDescent="0.35">
      <c r="A12" s="1" t="s">
        <v>69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</row>
    <row r="13" spans="1:12" x14ac:dyDescent="0.35">
      <c r="A13" s="1" t="s">
        <v>70</v>
      </c>
      <c r="B13" s="2">
        <v>12</v>
      </c>
      <c r="C13" s="2">
        <v>3</v>
      </c>
      <c r="D13" s="2">
        <v>0</v>
      </c>
      <c r="E13" s="2">
        <v>1</v>
      </c>
      <c r="F13" s="2">
        <v>0</v>
      </c>
      <c r="G13" s="2">
        <v>0</v>
      </c>
      <c r="H13" s="2">
        <v>1</v>
      </c>
      <c r="I13" s="2">
        <v>1</v>
      </c>
      <c r="J13" s="2">
        <v>9</v>
      </c>
      <c r="K13" s="2">
        <v>0</v>
      </c>
      <c r="L13" s="2">
        <v>9</v>
      </c>
    </row>
    <row r="14" spans="1:12" x14ac:dyDescent="0.35">
      <c r="A14" s="1" t="s">
        <v>71</v>
      </c>
      <c r="B14" s="2">
        <v>30</v>
      </c>
      <c r="C14" s="2">
        <v>25</v>
      </c>
      <c r="D14" s="2">
        <v>1</v>
      </c>
      <c r="E14" s="2">
        <v>7</v>
      </c>
      <c r="F14" s="2">
        <v>5</v>
      </c>
      <c r="G14" s="2">
        <v>4</v>
      </c>
      <c r="H14" s="2">
        <v>0</v>
      </c>
      <c r="I14" s="2">
        <v>8</v>
      </c>
      <c r="J14" s="2">
        <v>5</v>
      </c>
      <c r="K14" s="2">
        <v>1</v>
      </c>
      <c r="L14" s="2">
        <v>4</v>
      </c>
    </row>
    <row r="15" spans="1:12" x14ac:dyDescent="0.35">
      <c r="A15" s="1" t="s">
        <v>72</v>
      </c>
      <c r="B15" s="2">
        <v>7</v>
      </c>
      <c r="C15" s="2">
        <v>3</v>
      </c>
      <c r="D15" s="2">
        <v>0</v>
      </c>
      <c r="E15" s="2">
        <v>0</v>
      </c>
      <c r="F15" s="2">
        <v>0</v>
      </c>
      <c r="G15" s="2">
        <v>1</v>
      </c>
      <c r="H15" s="2">
        <v>2</v>
      </c>
      <c r="I15" s="2">
        <v>0</v>
      </c>
      <c r="J15" s="2">
        <v>4</v>
      </c>
      <c r="K15" s="2">
        <v>3</v>
      </c>
      <c r="L15" s="2">
        <v>1</v>
      </c>
    </row>
    <row r="16" spans="1:12" x14ac:dyDescent="0.35">
      <c r="A16" s="4" t="s">
        <v>73</v>
      </c>
      <c r="B16" s="8">
        <v>4850</v>
      </c>
      <c r="C16" s="8">
        <v>978</v>
      </c>
      <c r="D16" s="8">
        <v>57</v>
      </c>
      <c r="E16" s="8">
        <v>348</v>
      </c>
      <c r="F16" s="8">
        <v>33</v>
      </c>
      <c r="G16" s="8">
        <v>155</v>
      </c>
      <c r="H16" s="8">
        <v>182</v>
      </c>
      <c r="I16" s="8">
        <v>203</v>
      </c>
      <c r="J16" s="8">
        <v>3872</v>
      </c>
      <c r="K16" s="8">
        <v>416</v>
      </c>
      <c r="L16" s="8">
        <v>3456</v>
      </c>
    </row>
    <row r="17" spans="1:12" x14ac:dyDescent="0.35">
      <c r="A17" s="1" t="s">
        <v>74</v>
      </c>
      <c r="B17" s="2">
        <v>523</v>
      </c>
      <c r="C17" s="2">
        <v>188</v>
      </c>
      <c r="D17" s="2">
        <v>6</v>
      </c>
      <c r="E17" s="2">
        <v>49</v>
      </c>
      <c r="F17" s="2">
        <v>5</v>
      </c>
      <c r="G17" s="2">
        <v>1</v>
      </c>
      <c r="H17" s="2">
        <v>92</v>
      </c>
      <c r="I17" s="2">
        <v>35</v>
      </c>
      <c r="J17" s="2">
        <v>335</v>
      </c>
      <c r="K17" s="2">
        <v>144</v>
      </c>
      <c r="L17" s="2">
        <v>191</v>
      </c>
    </row>
    <row r="18" spans="1:12" x14ac:dyDescent="0.35">
      <c r="A18" s="1" t="s">
        <v>75</v>
      </c>
      <c r="B18" s="2">
        <v>59</v>
      </c>
      <c r="C18" s="2">
        <v>42</v>
      </c>
      <c r="D18" s="2">
        <v>1</v>
      </c>
      <c r="E18" s="2">
        <v>1</v>
      </c>
      <c r="F18" s="2">
        <v>14</v>
      </c>
      <c r="G18" s="2">
        <v>0</v>
      </c>
      <c r="H18" s="2">
        <v>26</v>
      </c>
      <c r="I18" s="2">
        <v>0</v>
      </c>
      <c r="J18" s="2">
        <v>17</v>
      </c>
      <c r="K18" s="2">
        <v>3</v>
      </c>
      <c r="L18" s="2">
        <v>14</v>
      </c>
    </row>
    <row r="19" spans="1:12" x14ac:dyDescent="0.35">
      <c r="A19" s="1" t="s">
        <v>76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</row>
    <row r="20" spans="1:12" x14ac:dyDescent="0.35">
      <c r="A20" s="1" t="s">
        <v>77</v>
      </c>
      <c r="B20" s="2">
        <v>57</v>
      </c>
      <c r="C20" s="2">
        <v>3</v>
      </c>
      <c r="D20" s="2">
        <v>0</v>
      </c>
      <c r="E20" s="2">
        <v>1</v>
      </c>
      <c r="F20" s="2">
        <v>0</v>
      </c>
      <c r="G20" s="2">
        <v>0</v>
      </c>
      <c r="H20" s="2">
        <v>0</v>
      </c>
      <c r="I20" s="2">
        <v>2</v>
      </c>
      <c r="J20" s="2">
        <v>54</v>
      </c>
      <c r="K20" s="2">
        <v>0</v>
      </c>
      <c r="L20" s="2">
        <v>54</v>
      </c>
    </row>
    <row r="21" spans="1:12" x14ac:dyDescent="0.35">
      <c r="A21" s="1" t="s">
        <v>78</v>
      </c>
      <c r="B21" s="2">
        <v>62</v>
      </c>
      <c r="C21" s="2">
        <v>13</v>
      </c>
      <c r="D21" s="2">
        <v>1</v>
      </c>
      <c r="E21" s="2">
        <v>4</v>
      </c>
      <c r="F21" s="2">
        <v>1</v>
      </c>
      <c r="G21" s="2">
        <v>2</v>
      </c>
      <c r="H21" s="2">
        <v>2</v>
      </c>
      <c r="I21" s="2">
        <v>3</v>
      </c>
      <c r="J21" s="2">
        <v>49</v>
      </c>
      <c r="K21" s="2">
        <v>1</v>
      </c>
      <c r="L21" s="2">
        <v>48</v>
      </c>
    </row>
    <row r="22" spans="1:12" x14ac:dyDescent="0.35">
      <c r="A22" s="1" t="s">
        <v>79</v>
      </c>
      <c r="B22" s="2">
        <v>127</v>
      </c>
      <c r="C22" s="2">
        <v>61</v>
      </c>
      <c r="D22" s="2">
        <v>2</v>
      </c>
      <c r="E22" s="2">
        <v>35</v>
      </c>
      <c r="F22" s="2">
        <v>0</v>
      </c>
      <c r="G22" s="2">
        <v>4</v>
      </c>
      <c r="H22" s="2">
        <v>5</v>
      </c>
      <c r="I22" s="2">
        <v>15</v>
      </c>
      <c r="J22" s="2">
        <v>66</v>
      </c>
      <c r="K22" s="2">
        <v>35</v>
      </c>
      <c r="L22" s="2">
        <v>31</v>
      </c>
    </row>
    <row r="23" spans="1:12" x14ac:dyDescent="0.35">
      <c r="A23" s="1" t="s">
        <v>80</v>
      </c>
      <c r="B23" s="2">
        <v>350</v>
      </c>
      <c r="C23" s="2">
        <v>158</v>
      </c>
      <c r="D23" s="2">
        <v>9</v>
      </c>
      <c r="E23" s="2">
        <v>47</v>
      </c>
      <c r="F23" s="2">
        <v>2</v>
      </c>
      <c r="G23" s="2">
        <v>73</v>
      </c>
      <c r="H23" s="2">
        <v>11</v>
      </c>
      <c r="I23" s="2">
        <v>16</v>
      </c>
      <c r="J23" s="2">
        <v>192</v>
      </c>
      <c r="K23" s="2">
        <v>103</v>
      </c>
      <c r="L23" s="2">
        <v>89</v>
      </c>
    </row>
    <row r="24" spans="1:12" x14ac:dyDescent="0.35">
      <c r="A24" s="1" t="s">
        <v>81</v>
      </c>
      <c r="B24" s="2">
        <v>92</v>
      </c>
      <c r="C24" s="2">
        <v>20</v>
      </c>
      <c r="D24" s="2">
        <v>1</v>
      </c>
      <c r="E24" s="2">
        <v>17</v>
      </c>
      <c r="F24" s="2">
        <v>0</v>
      </c>
      <c r="G24" s="2">
        <v>1</v>
      </c>
      <c r="H24" s="2">
        <v>0</v>
      </c>
      <c r="I24" s="2">
        <v>1</v>
      </c>
      <c r="J24" s="2">
        <v>72</v>
      </c>
      <c r="K24" s="2">
        <v>0</v>
      </c>
      <c r="L24" s="2">
        <v>72</v>
      </c>
    </row>
    <row r="25" spans="1:12" x14ac:dyDescent="0.35">
      <c r="A25" s="1" t="s">
        <v>82</v>
      </c>
      <c r="B25" s="2">
        <v>59</v>
      </c>
      <c r="C25" s="2">
        <v>1</v>
      </c>
      <c r="D25" s="2">
        <v>0</v>
      </c>
      <c r="E25" s="2">
        <v>0</v>
      </c>
      <c r="F25" s="2">
        <v>1</v>
      </c>
      <c r="G25" s="2">
        <v>0</v>
      </c>
      <c r="H25" s="2">
        <v>0</v>
      </c>
      <c r="I25" s="2">
        <v>0</v>
      </c>
      <c r="J25" s="2">
        <v>58</v>
      </c>
      <c r="K25" s="2">
        <v>2</v>
      </c>
      <c r="L25" s="2">
        <v>56</v>
      </c>
    </row>
    <row r="26" spans="1:12" x14ac:dyDescent="0.35">
      <c r="A26" s="1" t="s">
        <v>83</v>
      </c>
      <c r="B26" s="2">
        <v>9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9</v>
      </c>
      <c r="K26" s="2">
        <v>0</v>
      </c>
      <c r="L26" s="2">
        <v>9</v>
      </c>
    </row>
    <row r="27" spans="1:12" x14ac:dyDescent="0.35">
      <c r="A27" s="1" t="s">
        <v>84</v>
      </c>
      <c r="B27" s="2">
        <v>345</v>
      </c>
      <c r="C27" s="2">
        <v>13</v>
      </c>
      <c r="D27" s="2">
        <v>0</v>
      </c>
      <c r="E27" s="2">
        <v>5</v>
      </c>
      <c r="F27" s="2">
        <v>1</v>
      </c>
      <c r="G27" s="2">
        <v>1</v>
      </c>
      <c r="H27" s="2">
        <v>4</v>
      </c>
      <c r="I27" s="2">
        <v>2</v>
      </c>
      <c r="J27" s="2">
        <v>332</v>
      </c>
      <c r="K27" s="2">
        <v>3</v>
      </c>
      <c r="L27" s="2">
        <v>329</v>
      </c>
    </row>
    <row r="28" spans="1:12" x14ac:dyDescent="0.35">
      <c r="A28" s="1" t="s">
        <v>85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</row>
    <row r="29" spans="1:12" x14ac:dyDescent="0.35">
      <c r="A29" s="1" t="s">
        <v>86</v>
      </c>
      <c r="B29" s="2">
        <v>215</v>
      </c>
      <c r="C29" s="2">
        <v>128</v>
      </c>
      <c r="D29" s="2">
        <v>1</v>
      </c>
      <c r="E29" s="2">
        <v>87</v>
      </c>
      <c r="F29" s="2">
        <v>0</v>
      </c>
      <c r="G29" s="2">
        <v>7</v>
      </c>
      <c r="H29" s="2">
        <v>0</v>
      </c>
      <c r="I29" s="2">
        <v>33</v>
      </c>
      <c r="J29" s="2">
        <v>87</v>
      </c>
      <c r="K29" s="2">
        <v>0</v>
      </c>
      <c r="L29" s="2">
        <v>87</v>
      </c>
    </row>
    <row r="30" spans="1:12" x14ac:dyDescent="0.35">
      <c r="A30" s="1" t="s">
        <v>87</v>
      </c>
      <c r="B30" s="2">
        <v>197</v>
      </c>
      <c r="C30" s="2">
        <v>109</v>
      </c>
      <c r="D30" s="2">
        <v>29</v>
      </c>
      <c r="E30" s="2">
        <v>24</v>
      </c>
      <c r="F30" s="2">
        <v>3</v>
      </c>
      <c r="G30" s="2">
        <v>35</v>
      </c>
      <c r="H30" s="2">
        <v>0</v>
      </c>
      <c r="I30" s="2">
        <v>18</v>
      </c>
      <c r="J30" s="2">
        <v>88</v>
      </c>
      <c r="K30" s="2">
        <v>13</v>
      </c>
      <c r="L30" s="2">
        <v>75</v>
      </c>
    </row>
    <row r="31" spans="1:12" x14ac:dyDescent="0.35">
      <c r="A31" s="1" t="s">
        <v>88</v>
      </c>
      <c r="B31" s="2">
        <v>1055</v>
      </c>
      <c r="C31" s="2">
        <v>49</v>
      </c>
      <c r="D31" s="2">
        <v>2</v>
      </c>
      <c r="E31" s="2">
        <v>18</v>
      </c>
      <c r="F31" s="2">
        <v>1</v>
      </c>
      <c r="G31" s="2">
        <v>3</v>
      </c>
      <c r="H31" s="2">
        <v>2</v>
      </c>
      <c r="I31" s="2">
        <v>23</v>
      </c>
      <c r="J31" s="2">
        <v>1006</v>
      </c>
      <c r="K31" s="2">
        <v>14</v>
      </c>
      <c r="L31" s="2">
        <v>992</v>
      </c>
    </row>
    <row r="32" spans="1:12" x14ac:dyDescent="0.35">
      <c r="A32" s="1" t="s">
        <v>89</v>
      </c>
      <c r="B32" s="2">
        <v>573</v>
      </c>
      <c r="C32" s="2">
        <v>112</v>
      </c>
      <c r="D32" s="2">
        <v>1</v>
      </c>
      <c r="E32" s="2">
        <v>33</v>
      </c>
      <c r="F32" s="2">
        <v>0</v>
      </c>
      <c r="G32" s="2">
        <v>22</v>
      </c>
      <c r="H32" s="2">
        <v>20</v>
      </c>
      <c r="I32" s="2">
        <v>36</v>
      </c>
      <c r="J32" s="2">
        <v>461</v>
      </c>
      <c r="K32" s="2">
        <v>50</v>
      </c>
      <c r="L32" s="2">
        <v>411</v>
      </c>
    </row>
    <row r="33" spans="1:12" x14ac:dyDescent="0.35">
      <c r="A33" s="1" t="s">
        <v>90</v>
      </c>
      <c r="B33" s="2">
        <v>94</v>
      </c>
      <c r="C33" s="2">
        <v>23</v>
      </c>
      <c r="D33" s="2">
        <v>1</v>
      </c>
      <c r="E33" s="2">
        <v>6</v>
      </c>
      <c r="F33" s="2">
        <v>1</v>
      </c>
      <c r="G33" s="2">
        <v>0</v>
      </c>
      <c r="H33" s="2">
        <v>12</v>
      </c>
      <c r="I33" s="2">
        <v>3</v>
      </c>
      <c r="J33" s="2">
        <v>71</v>
      </c>
      <c r="K33" s="2">
        <v>13</v>
      </c>
      <c r="L33" s="2">
        <v>58</v>
      </c>
    </row>
    <row r="34" spans="1:12" x14ac:dyDescent="0.35">
      <c r="A34" s="1" t="s">
        <v>91</v>
      </c>
      <c r="B34" s="2">
        <v>45</v>
      </c>
      <c r="C34" s="2">
        <v>3</v>
      </c>
      <c r="D34" s="2">
        <v>0</v>
      </c>
      <c r="E34" s="2">
        <v>2</v>
      </c>
      <c r="F34" s="2">
        <v>0</v>
      </c>
      <c r="G34" s="2">
        <v>1</v>
      </c>
      <c r="H34" s="2">
        <v>0</v>
      </c>
      <c r="I34" s="2">
        <v>0</v>
      </c>
      <c r="J34" s="2">
        <v>42</v>
      </c>
      <c r="K34" s="2">
        <v>0</v>
      </c>
      <c r="L34" s="2">
        <v>42</v>
      </c>
    </row>
    <row r="35" spans="1:12" x14ac:dyDescent="0.35">
      <c r="A35" s="1" t="s">
        <v>92</v>
      </c>
      <c r="B35" s="2">
        <v>229</v>
      </c>
      <c r="C35" s="2">
        <v>13</v>
      </c>
      <c r="D35" s="2">
        <v>1</v>
      </c>
      <c r="E35" s="2">
        <v>4</v>
      </c>
      <c r="F35" s="2">
        <v>0</v>
      </c>
      <c r="G35" s="2">
        <v>3</v>
      </c>
      <c r="H35" s="2">
        <v>0</v>
      </c>
      <c r="I35" s="2">
        <v>5</v>
      </c>
      <c r="J35" s="2">
        <v>216</v>
      </c>
      <c r="K35" s="2">
        <v>5</v>
      </c>
      <c r="L35" s="2">
        <v>211</v>
      </c>
    </row>
    <row r="36" spans="1:12" x14ac:dyDescent="0.35">
      <c r="A36" s="1" t="s">
        <v>93</v>
      </c>
      <c r="B36" s="2">
        <v>64</v>
      </c>
      <c r="C36" s="2">
        <v>6</v>
      </c>
      <c r="D36" s="2">
        <v>0</v>
      </c>
      <c r="E36" s="2">
        <v>0</v>
      </c>
      <c r="F36" s="2">
        <v>3</v>
      </c>
      <c r="G36" s="2">
        <v>0</v>
      </c>
      <c r="H36" s="2">
        <v>3</v>
      </c>
      <c r="I36" s="2">
        <v>0</v>
      </c>
      <c r="J36" s="2">
        <v>58</v>
      </c>
      <c r="K36" s="2">
        <v>0</v>
      </c>
      <c r="L36" s="2">
        <v>58</v>
      </c>
    </row>
    <row r="37" spans="1:12" x14ac:dyDescent="0.35">
      <c r="A37" s="1" t="s">
        <v>94</v>
      </c>
      <c r="B37" s="2">
        <v>251</v>
      </c>
      <c r="C37" s="2">
        <v>6</v>
      </c>
      <c r="D37" s="2">
        <v>0</v>
      </c>
      <c r="E37" s="2">
        <v>3</v>
      </c>
      <c r="F37" s="2">
        <v>0</v>
      </c>
      <c r="G37" s="2">
        <v>0</v>
      </c>
      <c r="H37" s="2">
        <v>1</v>
      </c>
      <c r="I37" s="2">
        <v>2</v>
      </c>
      <c r="J37" s="2">
        <v>245</v>
      </c>
      <c r="K37" s="2">
        <v>11</v>
      </c>
      <c r="L37" s="2">
        <v>234</v>
      </c>
    </row>
    <row r="38" spans="1:12" x14ac:dyDescent="0.35">
      <c r="A38" s="1" t="s">
        <v>95</v>
      </c>
      <c r="B38" s="2">
        <v>71</v>
      </c>
      <c r="C38" s="2">
        <v>7</v>
      </c>
      <c r="D38" s="2">
        <v>0</v>
      </c>
      <c r="E38" s="2">
        <v>4</v>
      </c>
      <c r="F38" s="2">
        <v>0</v>
      </c>
      <c r="G38" s="2">
        <v>0</v>
      </c>
      <c r="H38" s="2">
        <v>0</v>
      </c>
      <c r="I38" s="2">
        <v>3</v>
      </c>
      <c r="J38" s="2">
        <v>64</v>
      </c>
      <c r="K38" s="2">
        <v>4</v>
      </c>
      <c r="L38" s="2">
        <v>60</v>
      </c>
    </row>
    <row r="39" spans="1:12" x14ac:dyDescent="0.35">
      <c r="A39" s="1" t="s">
        <v>96</v>
      </c>
      <c r="B39" s="2">
        <v>84</v>
      </c>
      <c r="C39" s="2">
        <v>5</v>
      </c>
      <c r="D39" s="2">
        <v>0</v>
      </c>
      <c r="E39" s="2">
        <v>0</v>
      </c>
      <c r="F39" s="2">
        <v>1</v>
      </c>
      <c r="G39" s="2">
        <v>1</v>
      </c>
      <c r="H39" s="2">
        <v>1</v>
      </c>
      <c r="I39" s="2">
        <v>2</v>
      </c>
      <c r="J39" s="2">
        <v>79</v>
      </c>
      <c r="K39" s="2">
        <v>1</v>
      </c>
      <c r="L39" s="2">
        <v>78</v>
      </c>
    </row>
    <row r="40" spans="1:12" x14ac:dyDescent="0.35">
      <c r="A40" s="1" t="s">
        <v>97</v>
      </c>
      <c r="B40" s="2">
        <v>289</v>
      </c>
      <c r="C40" s="2">
        <v>18</v>
      </c>
      <c r="D40" s="2">
        <v>2</v>
      </c>
      <c r="E40" s="2">
        <v>8</v>
      </c>
      <c r="F40" s="2">
        <v>0</v>
      </c>
      <c r="G40" s="2">
        <v>1</v>
      </c>
      <c r="H40" s="2">
        <v>3</v>
      </c>
      <c r="I40" s="2">
        <v>4</v>
      </c>
      <c r="J40" s="2">
        <v>271</v>
      </c>
      <c r="K40" s="2">
        <v>14</v>
      </c>
      <c r="L40" s="2">
        <v>257</v>
      </c>
    </row>
    <row r="41" spans="1:12" x14ac:dyDescent="0.35">
      <c r="A41" s="4" t="s">
        <v>98</v>
      </c>
      <c r="B41" s="8">
        <v>174</v>
      </c>
      <c r="C41" s="8">
        <v>22</v>
      </c>
      <c r="D41" s="8">
        <v>1</v>
      </c>
      <c r="E41" s="8">
        <v>8</v>
      </c>
      <c r="F41" s="8">
        <v>1</v>
      </c>
      <c r="G41" s="8">
        <v>1</v>
      </c>
      <c r="H41" s="8">
        <v>7</v>
      </c>
      <c r="I41" s="8">
        <v>4</v>
      </c>
      <c r="J41" s="8">
        <v>152</v>
      </c>
      <c r="K41" s="8">
        <v>30</v>
      </c>
      <c r="L41" s="8">
        <v>122</v>
      </c>
    </row>
    <row r="42" spans="1:12" x14ac:dyDescent="0.35">
      <c r="A42" s="1" t="s">
        <v>99</v>
      </c>
      <c r="B42" s="2">
        <v>174</v>
      </c>
      <c r="C42" s="2">
        <v>22</v>
      </c>
      <c r="D42" s="2">
        <v>1</v>
      </c>
      <c r="E42" s="2">
        <v>8</v>
      </c>
      <c r="F42" s="2">
        <v>1</v>
      </c>
      <c r="G42" s="2">
        <v>1</v>
      </c>
      <c r="H42" s="2">
        <v>7</v>
      </c>
      <c r="I42" s="2">
        <v>4</v>
      </c>
      <c r="J42" s="2">
        <v>152</v>
      </c>
      <c r="K42" s="2">
        <v>30</v>
      </c>
      <c r="L42" s="2">
        <v>122</v>
      </c>
    </row>
    <row r="43" spans="1:12" x14ac:dyDescent="0.35">
      <c r="A43" s="4" t="s">
        <v>100</v>
      </c>
      <c r="B43" s="8">
        <v>168</v>
      </c>
      <c r="C43" s="8">
        <v>34</v>
      </c>
      <c r="D43" s="8">
        <v>0</v>
      </c>
      <c r="E43" s="8">
        <v>9</v>
      </c>
      <c r="F43" s="8">
        <v>1</v>
      </c>
      <c r="G43" s="8">
        <v>5</v>
      </c>
      <c r="H43" s="8">
        <v>13</v>
      </c>
      <c r="I43" s="8">
        <v>6</v>
      </c>
      <c r="J43" s="8">
        <v>134</v>
      </c>
      <c r="K43" s="8">
        <v>12</v>
      </c>
      <c r="L43" s="8">
        <v>122</v>
      </c>
    </row>
    <row r="44" spans="1:12" x14ac:dyDescent="0.35">
      <c r="A44" s="1" t="s">
        <v>101</v>
      </c>
      <c r="B44" s="2">
        <v>68</v>
      </c>
      <c r="C44" s="2">
        <v>10</v>
      </c>
      <c r="D44" s="2">
        <v>0</v>
      </c>
      <c r="E44" s="2">
        <v>3</v>
      </c>
      <c r="F44" s="2">
        <v>0</v>
      </c>
      <c r="G44" s="2">
        <v>2</v>
      </c>
      <c r="H44" s="2">
        <v>2</v>
      </c>
      <c r="I44" s="2">
        <v>3</v>
      </c>
      <c r="J44" s="2">
        <v>58</v>
      </c>
      <c r="K44" s="2">
        <v>9</v>
      </c>
      <c r="L44" s="2">
        <v>49</v>
      </c>
    </row>
    <row r="45" spans="1:12" x14ac:dyDescent="0.35">
      <c r="A45" s="1" t="s">
        <v>102</v>
      </c>
      <c r="B45" s="2">
        <v>12</v>
      </c>
      <c r="C45" s="2">
        <v>2</v>
      </c>
      <c r="D45" s="2">
        <v>0</v>
      </c>
      <c r="E45" s="2">
        <v>2</v>
      </c>
      <c r="F45" s="2">
        <v>0</v>
      </c>
      <c r="G45" s="2">
        <v>0</v>
      </c>
      <c r="H45" s="2">
        <v>0</v>
      </c>
      <c r="I45" s="2">
        <v>0</v>
      </c>
      <c r="J45" s="2">
        <v>10</v>
      </c>
      <c r="K45" s="2">
        <v>0</v>
      </c>
      <c r="L45" s="2">
        <v>10</v>
      </c>
    </row>
    <row r="46" spans="1:12" x14ac:dyDescent="0.35">
      <c r="A46" s="1" t="s">
        <v>103</v>
      </c>
      <c r="B46" s="2">
        <v>86</v>
      </c>
      <c r="C46" s="2">
        <v>21</v>
      </c>
      <c r="D46" s="2">
        <v>0</v>
      </c>
      <c r="E46" s="2">
        <v>4</v>
      </c>
      <c r="F46" s="2">
        <v>1</v>
      </c>
      <c r="G46" s="2">
        <v>2</v>
      </c>
      <c r="H46" s="2">
        <v>11</v>
      </c>
      <c r="I46" s="2">
        <v>3</v>
      </c>
      <c r="J46" s="2">
        <v>65</v>
      </c>
      <c r="K46" s="2">
        <v>3</v>
      </c>
      <c r="L46" s="2">
        <v>62</v>
      </c>
    </row>
    <row r="47" spans="1:12" x14ac:dyDescent="0.35">
      <c r="A47" s="1" t="s">
        <v>104</v>
      </c>
      <c r="B47" s="2">
        <v>2</v>
      </c>
      <c r="C47" s="2">
        <v>1</v>
      </c>
      <c r="D47" s="2">
        <v>0</v>
      </c>
      <c r="E47" s="2">
        <v>0</v>
      </c>
      <c r="F47" s="2">
        <v>0</v>
      </c>
      <c r="G47" s="2">
        <v>1</v>
      </c>
      <c r="H47" s="2">
        <v>0</v>
      </c>
      <c r="I47" s="2">
        <v>0</v>
      </c>
      <c r="J47" s="2">
        <v>1</v>
      </c>
      <c r="K47" s="2">
        <v>0</v>
      </c>
      <c r="L47" s="2">
        <v>1</v>
      </c>
    </row>
    <row r="48" spans="1:12" x14ac:dyDescent="0.35">
      <c r="A48" s="4" t="s">
        <v>105</v>
      </c>
      <c r="B48" s="8">
        <v>1672</v>
      </c>
      <c r="C48" s="8">
        <v>407</v>
      </c>
      <c r="D48" s="8">
        <v>29</v>
      </c>
      <c r="E48" s="8">
        <v>111</v>
      </c>
      <c r="F48" s="8">
        <v>9</v>
      </c>
      <c r="G48" s="8">
        <v>85</v>
      </c>
      <c r="H48" s="8">
        <v>66</v>
      </c>
      <c r="I48" s="8">
        <v>107</v>
      </c>
      <c r="J48" s="8">
        <v>1265</v>
      </c>
      <c r="K48" s="8">
        <v>119</v>
      </c>
      <c r="L48" s="8">
        <v>1146</v>
      </c>
    </row>
    <row r="49" spans="1:12" x14ac:dyDescent="0.35">
      <c r="A49" s="1" t="s">
        <v>106</v>
      </c>
      <c r="B49" s="2">
        <v>568</v>
      </c>
      <c r="C49" s="2">
        <v>136</v>
      </c>
      <c r="D49" s="2">
        <v>14</v>
      </c>
      <c r="E49" s="2">
        <v>43</v>
      </c>
      <c r="F49" s="2">
        <v>4</v>
      </c>
      <c r="G49" s="2">
        <v>23</v>
      </c>
      <c r="H49" s="2">
        <v>17</v>
      </c>
      <c r="I49" s="2">
        <v>35</v>
      </c>
      <c r="J49" s="2">
        <v>432</v>
      </c>
      <c r="K49" s="2">
        <v>40</v>
      </c>
      <c r="L49" s="2">
        <v>392</v>
      </c>
    </row>
    <row r="50" spans="1:12" x14ac:dyDescent="0.35">
      <c r="A50" s="1" t="s">
        <v>107</v>
      </c>
      <c r="B50" s="2">
        <v>87</v>
      </c>
      <c r="C50" s="2">
        <v>27</v>
      </c>
      <c r="D50" s="2">
        <v>2</v>
      </c>
      <c r="E50" s="2">
        <v>7</v>
      </c>
      <c r="F50" s="2">
        <v>1</v>
      </c>
      <c r="G50" s="2">
        <v>11</v>
      </c>
      <c r="H50" s="2">
        <v>4</v>
      </c>
      <c r="I50" s="2">
        <v>2</v>
      </c>
      <c r="J50" s="2">
        <v>60</v>
      </c>
      <c r="K50" s="2">
        <v>6</v>
      </c>
      <c r="L50" s="2">
        <v>54</v>
      </c>
    </row>
    <row r="51" spans="1:12" x14ac:dyDescent="0.35">
      <c r="A51" s="1" t="s">
        <v>108</v>
      </c>
      <c r="B51" s="2">
        <v>1017</v>
      </c>
      <c r="C51" s="2">
        <v>244</v>
      </c>
      <c r="D51" s="2">
        <v>13</v>
      </c>
      <c r="E51" s="2">
        <v>61</v>
      </c>
      <c r="F51" s="2">
        <v>4</v>
      </c>
      <c r="G51" s="2">
        <v>51</v>
      </c>
      <c r="H51" s="2">
        <v>45</v>
      </c>
      <c r="I51" s="2">
        <v>70</v>
      </c>
      <c r="J51" s="2">
        <v>773</v>
      </c>
      <c r="K51" s="2">
        <v>73</v>
      </c>
      <c r="L51" s="2">
        <v>700</v>
      </c>
    </row>
    <row r="52" spans="1:12" x14ac:dyDescent="0.35">
      <c r="A52" s="4" t="s">
        <v>109</v>
      </c>
      <c r="B52" s="8">
        <v>3136</v>
      </c>
      <c r="C52" s="8">
        <v>436</v>
      </c>
      <c r="D52" s="8">
        <v>28</v>
      </c>
      <c r="E52" s="8">
        <v>166</v>
      </c>
      <c r="F52" s="8">
        <v>13</v>
      </c>
      <c r="G52" s="8">
        <v>53</v>
      </c>
      <c r="H52" s="8">
        <v>81</v>
      </c>
      <c r="I52" s="8">
        <v>95</v>
      </c>
      <c r="J52" s="8">
        <v>2700</v>
      </c>
      <c r="K52" s="8">
        <v>231</v>
      </c>
      <c r="L52" s="8">
        <v>2469</v>
      </c>
    </row>
    <row r="53" spans="1:12" x14ac:dyDescent="0.35">
      <c r="A53" s="1" t="s">
        <v>110</v>
      </c>
      <c r="B53" s="2">
        <v>583</v>
      </c>
      <c r="C53" s="2">
        <v>76</v>
      </c>
      <c r="D53" s="2">
        <v>7</v>
      </c>
      <c r="E53" s="2">
        <v>25</v>
      </c>
      <c r="F53" s="2">
        <v>2</v>
      </c>
      <c r="G53" s="2">
        <v>11</v>
      </c>
      <c r="H53" s="2">
        <v>13</v>
      </c>
      <c r="I53" s="2">
        <v>18</v>
      </c>
      <c r="J53" s="2">
        <v>507</v>
      </c>
      <c r="K53" s="2">
        <v>62</v>
      </c>
      <c r="L53" s="2">
        <v>445</v>
      </c>
    </row>
    <row r="54" spans="1:12" x14ac:dyDescent="0.35">
      <c r="A54" s="1" t="s">
        <v>111</v>
      </c>
      <c r="B54" s="2">
        <v>646</v>
      </c>
      <c r="C54" s="2">
        <v>68</v>
      </c>
      <c r="D54" s="2">
        <v>0</v>
      </c>
      <c r="E54" s="2">
        <v>25</v>
      </c>
      <c r="F54" s="2">
        <v>2</v>
      </c>
      <c r="G54" s="2">
        <v>3</v>
      </c>
      <c r="H54" s="2">
        <v>17</v>
      </c>
      <c r="I54" s="2">
        <v>21</v>
      </c>
      <c r="J54" s="2">
        <v>578</v>
      </c>
      <c r="K54" s="2">
        <v>43</v>
      </c>
      <c r="L54" s="2">
        <v>535</v>
      </c>
    </row>
    <row r="55" spans="1:12" x14ac:dyDescent="0.35">
      <c r="A55" s="1" t="s">
        <v>112</v>
      </c>
      <c r="B55" s="2">
        <v>1907</v>
      </c>
      <c r="C55" s="2">
        <v>292</v>
      </c>
      <c r="D55" s="2">
        <v>21</v>
      </c>
      <c r="E55" s="2">
        <v>116</v>
      </c>
      <c r="F55" s="2">
        <v>9</v>
      </c>
      <c r="G55" s="2">
        <v>39</v>
      </c>
      <c r="H55" s="2">
        <v>51</v>
      </c>
      <c r="I55" s="2">
        <v>56</v>
      </c>
      <c r="J55" s="2">
        <v>1615</v>
      </c>
      <c r="K55" s="2">
        <v>126</v>
      </c>
      <c r="L55" s="2">
        <v>1489</v>
      </c>
    </row>
    <row r="56" spans="1:12" x14ac:dyDescent="0.35">
      <c r="A56" s="4" t="s">
        <v>113</v>
      </c>
      <c r="B56" s="8">
        <v>1532</v>
      </c>
      <c r="C56" s="8">
        <v>365</v>
      </c>
      <c r="D56" s="8">
        <v>33</v>
      </c>
      <c r="E56" s="8">
        <v>109</v>
      </c>
      <c r="F56" s="8">
        <v>7</v>
      </c>
      <c r="G56" s="8">
        <v>56</v>
      </c>
      <c r="H56" s="8">
        <v>80</v>
      </c>
      <c r="I56" s="8">
        <v>80</v>
      </c>
      <c r="J56" s="8">
        <v>1167</v>
      </c>
      <c r="K56" s="8">
        <v>144</v>
      </c>
      <c r="L56" s="8">
        <v>1023</v>
      </c>
    </row>
    <row r="57" spans="1:12" x14ac:dyDescent="0.35">
      <c r="A57" s="1" t="s">
        <v>114</v>
      </c>
      <c r="B57" s="2">
        <v>1032</v>
      </c>
      <c r="C57" s="2">
        <v>312</v>
      </c>
      <c r="D57" s="2">
        <v>32</v>
      </c>
      <c r="E57" s="2">
        <v>82</v>
      </c>
      <c r="F57" s="2">
        <v>6</v>
      </c>
      <c r="G57" s="2">
        <v>52</v>
      </c>
      <c r="H57" s="2">
        <v>70</v>
      </c>
      <c r="I57" s="2">
        <v>70</v>
      </c>
      <c r="J57" s="2">
        <v>720</v>
      </c>
      <c r="K57" s="2">
        <v>132</v>
      </c>
      <c r="L57" s="2">
        <v>588</v>
      </c>
    </row>
    <row r="58" spans="1:12" x14ac:dyDescent="0.35">
      <c r="A58" s="1" t="s">
        <v>115</v>
      </c>
      <c r="B58" s="2">
        <v>29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29</v>
      </c>
      <c r="K58" s="2">
        <v>0</v>
      </c>
      <c r="L58" s="2">
        <v>29</v>
      </c>
    </row>
    <row r="59" spans="1:12" x14ac:dyDescent="0.35">
      <c r="A59" s="1" t="s">
        <v>116</v>
      </c>
      <c r="B59" s="2">
        <v>3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3</v>
      </c>
      <c r="K59" s="2">
        <v>1</v>
      </c>
      <c r="L59" s="2">
        <v>2</v>
      </c>
    </row>
    <row r="60" spans="1:12" x14ac:dyDescent="0.35">
      <c r="A60" s="1" t="s">
        <v>117</v>
      </c>
      <c r="B60" s="2">
        <v>344</v>
      </c>
      <c r="C60" s="2">
        <v>14</v>
      </c>
      <c r="D60" s="2">
        <v>1</v>
      </c>
      <c r="E60" s="2">
        <v>8</v>
      </c>
      <c r="F60" s="2">
        <v>0</v>
      </c>
      <c r="G60" s="2">
        <v>0</v>
      </c>
      <c r="H60" s="2">
        <v>0</v>
      </c>
      <c r="I60" s="2">
        <v>5</v>
      </c>
      <c r="J60" s="2">
        <v>330</v>
      </c>
      <c r="K60" s="2">
        <v>8</v>
      </c>
      <c r="L60" s="2">
        <v>322</v>
      </c>
    </row>
    <row r="61" spans="1:12" x14ac:dyDescent="0.35">
      <c r="A61" s="1" t="s">
        <v>118</v>
      </c>
      <c r="B61" s="2">
        <v>124</v>
      </c>
      <c r="C61" s="2">
        <v>39</v>
      </c>
      <c r="D61" s="2">
        <v>0</v>
      </c>
      <c r="E61" s="2">
        <v>19</v>
      </c>
      <c r="F61" s="2">
        <v>1</v>
      </c>
      <c r="G61" s="2">
        <v>4</v>
      </c>
      <c r="H61" s="2">
        <v>10</v>
      </c>
      <c r="I61" s="2">
        <v>5</v>
      </c>
      <c r="J61" s="2">
        <v>85</v>
      </c>
      <c r="K61" s="2">
        <v>3</v>
      </c>
      <c r="L61" s="2">
        <v>82</v>
      </c>
    </row>
    <row r="62" spans="1:12" x14ac:dyDescent="0.35">
      <c r="A62" s="4" t="s">
        <v>119</v>
      </c>
      <c r="B62" s="8">
        <v>771</v>
      </c>
      <c r="C62" s="8">
        <v>131</v>
      </c>
      <c r="D62" s="8">
        <v>5</v>
      </c>
      <c r="E62" s="8">
        <v>49</v>
      </c>
      <c r="F62" s="8">
        <v>7</v>
      </c>
      <c r="G62" s="8">
        <v>11</v>
      </c>
      <c r="H62" s="8">
        <v>34</v>
      </c>
      <c r="I62" s="8">
        <v>25</v>
      </c>
      <c r="J62" s="8">
        <v>640</v>
      </c>
      <c r="K62" s="8">
        <v>45</v>
      </c>
      <c r="L62" s="8">
        <v>595</v>
      </c>
    </row>
    <row r="63" spans="1:12" x14ac:dyDescent="0.35">
      <c r="A63" s="1" t="s">
        <v>120</v>
      </c>
      <c r="B63" s="2">
        <v>140</v>
      </c>
      <c r="C63" s="2">
        <v>21</v>
      </c>
      <c r="D63" s="2">
        <v>1</v>
      </c>
      <c r="E63" s="2">
        <v>12</v>
      </c>
      <c r="F63" s="2">
        <v>1</v>
      </c>
      <c r="G63" s="2">
        <v>2</v>
      </c>
      <c r="H63" s="2">
        <v>3</v>
      </c>
      <c r="I63" s="2">
        <v>2</v>
      </c>
      <c r="J63" s="2">
        <v>119</v>
      </c>
      <c r="K63" s="2">
        <v>3</v>
      </c>
      <c r="L63" s="2">
        <v>116</v>
      </c>
    </row>
    <row r="64" spans="1:12" x14ac:dyDescent="0.35">
      <c r="A64" s="1" t="s">
        <v>121</v>
      </c>
      <c r="B64" s="2">
        <v>631</v>
      </c>
      <c r="C64" s="2">
        <v>110</v>
      </c>
      <c r="D64" s="2">
        <v>4</v>
      </c>
      <c r="E64" s="2">
        <v>37</v>
      </c>
      <c r="F64" s="2">
        <v>6</v>
      </c>
      <c r="G64" s="2">
        <v>9</v>
      </c>
      <c r="H64" s="2">
        <v>31</v>
      </c>
      <c r="I64" s="2">
        <v>23</v>
      </c>
      <c r="J64" s="2">
        <v>521</v>
      </c>
      <c r="K64" s="2">
        <v>42</v>
      </c>
      <c r="L64" s="2">
        <v>479</v>
      </c>
    </row>
    <row r="65" spans="1:12" x14ac:dyDescent="0.35">
      <c r="A65" s="4" t="s">
        <v>122</v>
      </c>
      <c r="B65" s="8">
        <v>565</v>
      </c>
      <c r="C65" s="8">
        <v>42</v>
      </c>
      <c r="D65" s="8">
        <v>4</v>
      </c>
      <c r="E65" s="8">
        <v>19</v>
      </c>
      <c r="F65" s="8">
        <v>1</v>
      </c>
      <c r="G65" s="8">
        <v>1</v>
      </c>
      <c r="H65" s="8">
        <v>10</v>
      </c>
      <c r="I65" s="8">
        <v>7</v>
      </c>
      <c r="J65" s="8">
        <v>523</v>
      </c>
      <c r="K65" s="8">
        <v>25</v>
      </c>
      <c r="L65" s="8">
        <v>498</v>
      </c>
    </row>
    <row r="66" spans="1:12" x14ac:dyDescent="0.35">
      <c r="A66" s="1" t="s">
        <v>123</v>
      </c>
      <c r="B66" s="2">
        <v>166</v>
      </c>
      <c r="C66" s="2">
        <v>14</v>
      </c>
      <c r="D66" s="2">
        <v>1</v>
      </c>
      <c r="E66" s="2">
        <v>7</v>
      </c>
      <c r="F66" s="2">
        <v>0</v>
      </c>
      <c r="G66" s="2">
        <v>0</v>
      </c>
      <c r="H66" s="2">
        <v>4</v>
      </c>
      <c r="I66" s="2">
        <v>2</v>
      </c>
      <c r="J66" s="2">
        <v>152</v>
      </c>
      <c r="K66" s="2">
        <v>15</v>
      </c>
      <c r="L66" s="2">
        <v>137</v>
      </c>
    </row>
    <row r="67" spans="1:12" x14ac:dyDescent="0.35">
      <c r="A67" s="1" t="s">
        <v>124</v>
      </c>
      <c r="B67" s="2">
        <v>14</v>
      </c>
      <c r="C67" s="2">
        <v>2</v>
      </c>
      <c r="D67" s="2">
        <v>1</v>
      </c>
      <c r="E67" s="2">
        <v>0</v>
      </c>
      <c r="F67" s="2">
        <v>0</v>
      </c>
      <c r="G67" s="2">
        <v>0</v>
      </c>
      <c r="H67" s="2">
        <v>0</v>
      </c>
      <c r="I67" s="2">
        <v>1</v>
      </c>
      <c r="J67" s="2">
        <v>12</v>
      </c>
      <c r="K67" s="2">
        <v>0</v>
      </c>
      <c r="L67" s="2">
        <v>12</v>
      </c>
    </row>
    <row r="68" spans="1:12" x14ac:dyDescent="0.35">
      <c r="A68" s="1" t="s">
        <v>125</v>
      </c>
      <c r="B68" s="2">
        <v>18</v>
      </c>
      <c r="C68" s="2">
        <v>1</v>
      </c>
      <c r="D68" s="2">
        <v>0</v>
      </c>
      <c r="E68" s="2">
        <v>1</v>
      </c>
      <c r="F68" s="2">
        <v>0</v>
      </c>
      <c r="G68" s="2">
        <v>0</v>
      </c>
      <c r="H68" s="2">
        <v>0</v>
      </c>
      <c r="I68" s="2">
        <v>0</v>
      </c>
      <c r="J68" s="2">
        <v>17</v>
      </c>
      <c r="K68" s="2">
        <v>0</v>
      </c>
      <c r="L68" s="2">
        <v>17</v>
      </c>
    </row>
    <row r="69" spans="1:12" x14ac:dyDescent="0.35">
      <c r="A69" s="1" t="s">
        <v>126</v>
      </c>
      <c r="B69" s="2">
        <v>154</v>
      </c>
      <c r="C69" s="2">
        <v>7</v>
      </c>
      <c r="D69" s="2">
        <v>1</v>
      </c>
      <c r="E69" s="2">
        <v>4</v>
      </c>
      <c r="F69" s="2">
        <v>1</v>
      </c>
      <c r="G69" s="2">
        <v>0</v>
      </c>
      <c r="H69" s="2">
        <v>0</v>
      </c>
      <c r="I69" s="2">
        <v>1</v>
      </c>
      <c r="J69" s="2">
        <v>147</v>
      </c>
      <c r="K69" s="2">
        <v>3</v>
      </c>
      <c r="L69" s="2">
        <v>144</v>
      </c>
    </row>
    <row r="70" spans="1:12" x14ac:dyDescent="0.35">
      <c r="A70" s="1" t="s">
        <v>127</v>
      </c>
      <c r="B70" s="2">
        <v>207</v>
      </c>
      <c r="C70" s="2">
        <v>16</v>
      </c>
      <c r="D70" s="2">
        <v>1</v>
      </c>
      <c r="E70" s="2">
        <v>7</v>
      </c>
      <c r="F70" s="2">
        <v>0</v>
      </c>
      <c r="G70" s="2">
        <v>1</v>
      </c>
      <c r="H70" s="2">
        <v>4</v>
      </c>
      <c r="I70" s="2">
        <v>3</v>
      </c>
      <c r="J70" s="2">
        <v>191</v>
      </c>
      <c r="K70" s="2">
        <v>5</v>
      </c>
      <c r="L70" s="2">
        <v>186</v>
      </c>
    </row>
    <row r="71" spans="1:12" x14ac:dyDescent="0.35">
      <c r="A71" s="1" t="s">
        <v>128</v>
      </c>
      <c r="B71" s="2">
        <v>6</v>
      </c>
      <c r="C71" s="2">
        <v>2</v>
      </c>
      <c r="D71" s="2">
        <v>0</v>
      </c>
      <c r="E71" s="2">
        <v>0</v>
      </c>
      <c r="F71" s="2">
        <v>0</v>
      </c>
      <c r="G71" s="2">
        <v>0</v>
      </c>
      <c r="H71" s="2">
        <v>2</v>
      </c>
      <c r="I71" s="2">
        <v>0</v>
      </c>
      <c r="J71" s="2">
        <v>4</v>
      </c>
      <c r="K71" s="2">
        <v>2</v>
      </c>
      <c r="L71" s="2">
        <v>2</v>
      </c>
    </row>
    <row r="72" spans="1:12" x14ac:dyDescent="0.35">
      <c r="A72" s="4" t="s">
        <v>129</v>
      </c>
      <c r="B72" s="8">
        <v>277</v>
      </c>
      <c r="C72" s="8">
        <v>49</v>
      </c>
      <c r="D72" s="8">
        <v>2</v>
      </c>
      <c r="E72" s="8">
        <v>15</v>
      </c>
      <c r="F72" s="8">
        <v>2</v>
      </c>
      <c r="G72" s="8">
        <v>9</v>
      </c>
      <c r="H72" s="8">
        <v>11</v>
      </c>
      <c r="I72" s="8">
        <v>10</v>
      </c>
      <c r="J72" s="8">
        <v>228</v>
      </c>
      <c r="K72" s="8">
        <v>26</v>
      </c>
      <c r="L72" s="8">
        <v>202</v>
      </c>
    </row>
    <row r="73" spans="1:12" x14ac:dyDescent="0.35">
      <c r="A73" s="1" t="s">
        <v>130</v>
      </c>
      <c r="B73" s="2">
        <v>179</v>
      </c>
      <c r="C73" s="2">
        <v>41</v>
      </c>
      <c r="D73" s="2">
        <v>2</v>
      </c>
      <c r="E73" s="2">
        <v>12</v>
      </c>
      <c r="F73" s="2">
        <v>2</v>
      </c>
      <c r="G73" s="2">
        <v>8</v>
      </c>
      <c r="H73" s="2">
        <v>8</v>
      </c>
      <c r="I73" s="2">
        <v>9</v>
      </c>
      <c r="J73" s="2">
        <v>138</v>
      </c>
      <c r="K73" s="2">
        <v>18</v>
      </c>
      <c r="L73" s="2">
        <v>120</v>
      </c>
    </row>
    <row r="74" spans="1:12" x14ac:dyDescent="0.35">
      <c r="A74" s="1" t="s">
        <v>131</v>
      </c>
      <c r="B74" s="2">
        <v>78</v>
      </c>
      <c r="C74" s="2">
        <v>5</v>
      </c>
      <c r="D74" s="2">
        <v>0</v>
      </c>
      <c r="E74" s="2">
        <v>2</v>
      </c>
      <c r="F74" s="2">
        <v>0</v>
      </c>
      <c r="G74" s="2">
        <v>1</v>
      </c>
      <c r="H74" s="2">
        <v>2</v>
      </c>
      <c r="I74" s="2">
        <v>0</v>
      </c>
      <c r="J74" s="2">
        <v>73</v>
      </c>
      <c r="K74" s="2">
        <v>5</v>
      </c>
      <c r="L74" s="2">
        <v>68</v>
      </c>
    </row>
    <row r="75" spans="1:12" x14ac:dyDescent="0.35">
      <c r="A75" s="1" t="s">
        <v>132</v>
      </c>
      <c r="B75" s="2">
        <v>20</v>
      </c>
      <c r="C75" s="2">
        <v>3</v>
      </c>
      <c r="D75" s="2">
        <v>0</v>
      </c>
      <c r="E75" s="2">
        <v>1</v>
      </c>
      <c r="F75" s="2">
        <v>0</v>
      </c>
      <c r="G75" s="2">
        <v>0</v>
      </c>
      <c r="H75" s="2">
        <v>1</v>
      </c>
      <c r="I75" s="2">
        <v>1</v>
      </c>
      <c r="J75" s="2">
        <v>17</v>
      </c>
      <c r="K75" s="2">
        <v>3</v>
      </c>
      <c r="L75" s="2">
        <v>14</v>
      </c>
    </row>
    <row r="76" spans="1:12" x14ac:dyDescent="0.35">
      <c r="A76" s="4" t="s">
        <v>133</v>
      </c>
      <c r="B76" s="8">
        <v>152</v>
      </c>
      <c r="C76" s="8">
        <v>13</v>
      </c>
      <c r="D76" s="8">
        <v>0</v>
      </c>
      <c r="E76" s="8">
        <v>10</v>
      </c>
      <c r="F76" s="8">
        <v>0</v>
      </c>
      <c r="G76" s="8">
        <v>0</v>
      </c>
      <c r="H76" s="8">
        <v>1</v>
      </c>
      <c r="I76" s="8">
        <v>2</v>
      </c>
      <c r="J76" s="8">
        <v>139</v>
      </c>
      <c r="K76" s="8">
        <v>11</v>
      </c>
      <c r="L76" s="8">
        <v>128</v>
      </c>
    </row>
    <row r="77" spans="1:12" x14ac:dyDescent="0.35">
      <c r="A77" s="1" t="s">
        <v>134</v>
      </c>
      <c r="B77" s="2">
        <v>152</v>
      </c>
      <c r="C77" s="2">
        <v>13</v>
      </c>
      <c r="D77" s="2">
        <v>0</v>
      </c>
      <c r="E77" s="2">
        <v>10</v>
      </c>
      <c r="F77" s="2">
        <v>0</v>
      </c>
      <c r="G77" s="2">
        <v>0</v>
      </c>
      <c r="H77" s="2">
        <v>1</v>
      </c>
      <c r="I77" s="2">
        <v>2</v>
      </c>
      <c r="J77" s="2">
        <v>139</v>
      </c>
      <c r="K77" s="2">
        <v>11</v>
      </c>
      <c r="L77" s="2">
        <v>128</v>
      </c>
    </row>
    <row r="78" spans="1:12" x14ac:dyDescent="0.35">
      <c r="A78" s="4" t="s">
        <v>135</v>
      </c>
      <c r="B78" s="8">
        <v>932</v>
      </c>
      <c r="C78" s="8">
        <v>185</v>
      </c>
      <c r="D78" s="8">
        <v>5</v>
      </c>
      <c r="E78" s="8">
        <v>84</v>
      </c>
      <c r="F78" s="8">
        <v>10</v>
      </c>
      <c r="G78" s="8">
        <v>24</v>
      </c>
      <c r="H78" s="8">
        <v>25</v>
      </c>
      <c r="I78" s="8">
        <v>37</v>
      </c>
      <c r="J78" s="8">
        <v>747</v>
      </c>
      <c r="K78" s="8">
        <v>56</v>
      </c>
      <c r="L78" s="8">
        <v>691</v>
      </c>
    </row>
    <row r="79" spans="1:12" x14ac:dyDescent="0.35">
      <c r="A79" s="1" t="s">
        <v>136</v>
      </c>
      <c r="B79" s="2">
        <v>160</v>
      </c>
      <c r="C79" s="2">
        <v>27</v>
      </c>
      <c r="D79" s="2">
        <v>2</v>
      </c>
      <c r="E79" s="2">
        <v>11</v>
      </c>
      <c r="F79" s="2">
        <v>3</v>
      </c>
      <c r="G79" s="2">
        <v>4</v>
      </c>
      <c r="H79" s="2">
        <v>3</v>
      </c>
      <c r="I79" s="2">
        <v>4</v>
      </c>
      <c r="J79" s="2">
        <v>133</v>
      </c>
      <c r="K79" s="2">
        <v>12</v>
      </c>
      <c r="L79" s="2">
        <v>121</v>
      </c>
    </row>
    <row r="80" spans="1:12" x14ac:dyDescent="0.35">
      <c r="A80" s="1" t="s">
        <v>137</v>
      </c>
      <c r="B80" s="2">
        <v>72</v>
      </c>
      <c r="C80" s="2">
        <v>10</v>
      </c>
      <c r="D80" s="2">
        <v>0</v>
      </c>
      <c r="E80" s="2">
        <v>0</v>
      </c>
      <c r="F80" s="2">
        <v>0</v>
      </c>
      <c r="G80" s="2">
        <v>2</v>
      </c>
      <c r="H80" s="2">
        <v>0</v>
      </c>
      <c r="I80" s="2">
        <v>8</v>
      </c>
      <c r="J80" s="2">
        <v>62</v>
      </c>
      <c r="K80" s="2">
        <v>6</v>
      </c>
      <c r="L80" s="2">
        <v>56</v>
      </c>
    </row>
    <row r="81" spans="1:12" x14ac:dyDescent="0.35">
      <c r="A81" s="1" t="s">
        <v>138</v>
      </c>
      <c r="B81" s="2">
        <v>523</v>
      </c>
      <c r="C81" s="2">
        <v>121</v>
      </c>
      <c r="D81" s="2">
        <v>2</v>
      </c>
      <c r="E81" s="2">
        <v>59</v>
      </c>
      <c r="F81" s="2">
        <v>7</v>
      </c>
      <c r="G81" s="2">
        <v>17</v>
      </c>
      <c r="H81" s="2">
        <v>19</v>
      </c>
      <c r="I81" s="2">
        <v>17</v>
      </c>
      <c r="J81" s="2">
        <v>402</v>
      </c>
      <c r="K81" s="2">
        <v>19</v>
      </c>
      <c r="L81" s="2">
        <v>383</v>
      </c>
    </row>
    <row r="82" spans="1:12" x14ac:dyDescent="0.35">
      <c r="A82" s="1" t="s">
        <v>139</v>
      </c>
      <c r="B82" s="2">
        <v>62</v>
      </c>
      <c r="C82" s="2">
        <v>5</v>
      </c>
      <c r="D82" s="2">
        <v>1</v>
      </c>
      <c r="E82" s="2">
        <v>3</v>
      </c>
      <c r="F82" s="2">
        <v>0</v>
      </c>
      <c r="G82" s="2">
        <v>0</v>
      </c>
      <c r="H82" s="2">
        <v>0</v>
      </c>
      <c r="I82" s="2">
        <v>1</v>
      </c>
      <c r="J82" s="2">
        <v>57</v>
      </c>
      <c r="K82" s="2">
        <v>11</v>
      </c>
      <c r="L82" s="2">
        <v>46</v>
      </c>
    </row>
    <row r="83" spans="1:12" x14ac:dyDescent="0.35">
      <c r="A83" s="1" t="s">
        <v>140</v>
      </c>
      <c r="B83" s="2">
        <v>37</v>
      </c>
      <c r="C83" s="2">
        <v>5</v>
      </c>
      <c r="D83" s="2">
        <v>0</v>
      </c>
      <c r="E83" s="2">
        <v>2</v>
      </c>
      <c r="F83" s="2">
        <v>0</v>
      </c>
      <c r="G83" s="2">
        <v>0</v>
      </c>
      <c r="H83" s="2">
        <v>1</v>
      </c>
      <c r="I83" s="2">
        <v>2</v>
      </c>
      <c r="J83" s="2">
        <v>32</v>
      </c>
      <c r="K83" s="2">
        <v>0</v>
      </c>
      <c r="L83" s="2">
        <v>32</v>
      </c>
    </row>
    <row r="84" spans="1:12" x14ac:dyDescent="0.35">
      <c r="A84" s="1" t="s">
        <v>141</v>
      </c>
      <c r="B84" s="2">
        <v>59</v>
      </c>
      <c r="C84" s="2">
        <v>7</v>
      </c>
      <c r="D84" s="2">
        <v>0</v>
      </c>
      <c r="E84" s="2">
        <v>3</v>
      </c>
      <c r="F84" s="2">
        <v>0</v>
      </c>
      <c r="G84" s="2">
        <v>1</v>
      </c>
      <c r="H84" s="2">
        <v>2</v>
      </c>
      <c r="I84" s="2">
        <v>1</v>
      </c>
      <c r="J84" s="2">
        <v>52</v>
      </c>
      <c r="K84" s="2">
        <v>5</v>
      </c>
      <c r="L84" s="2">
        <v>47</v>
      </c>
    </row>
    <row r="85" spans="1:12" x14ac:dyDescent="0.35">
      <c r="A85" s="1" t="s">
        <v>142</v>
      </c>
      <c r="B85" s="2">
        <v>19</v>
      </c>
      <c r="C85" s="2">
        <v>10</v>
      </c>
      <c r="D85" s="2">
        <v>0</v>
      </c>
      <c r="E85" s="2">
        <v>6</v>
      </c>
      <c r="F85" s="2">
        <v>0</v>
      </c>
      <c r="G85" s="2">
        <v>0</v>
      </c>
      <c r="H85" s="2">
        <v>0</v>
      </c>
      <c r="I85" s="2">
        <v>4</v>
      </c>
      <c r="J85" s="2">
        <v>9</v>
      </c>
      <c r="K85" s="2">
        <v>3</v>
      </c>
      <c r="L85" s="2">
        <v>6</v>
      </c>
    </row>
    <row r="86" spans="1:12" x14ac:dyDescent="0.35">
      <c r="A86" s="4" t="s">
        <v>143</v>
      </c>
      <c r="B86" s="8">
        <v>1514</v>
      </c>
      <c r="C86" s="8">
        <v>205</v>
      </c>
      <c r="D86" s="8">
        <v>13</v>
      </c>
      <c r="E86" s="8">
        <v>66</v>
      </c>
      <c r="F86" s="8">
        <v>7</v>
      </c>
      <c r="G86" s="8">
        <v>33</v>
      </c>
      <c r="H86" s="8">
        <v>40</v>
      </c>
      <c r="I86" s="8">
        <v>46</v>
      </c>
      <c r="J86" s="8">
        <v>1309</v>
      </c>
      <c r="K86" s="8">
        <v>100</v>
      </c>
      <c r="L86" s="8">
        <v>1209</v>
      </c>
    </row>
    <row r="87" spans="1:12" x14ac:dyDescent="0.35">
      <c r="A87" s="1" t="s">
        <v>144</v>
      </c>
      <c r="B87" s="2">
        <v>80</v>
      </c>
      <c r="C87" s="2">
        <v>7</v>
      </c>
      <c r="D87" s="2">
        <v>1</v>
      </c>
      <c r="E87" s="2">
        <v>1</v>
      </c>
      <c r="F87" s="2">
        <v>0</v>
      </c>
      <c r="G87" s="2">
        <v>0</v>
      </c>
      <c r="H87" s="2">
        <v>1</v>
      </c>
      <c r="I87" s="2">
        <v>4</v>
      </c>
      <c r="J87" s="2">
        <v>73</v>
      </c>
      <c r="K87" s="2">
        <v>3</v>
      </c>
      <c r="L87" s="2">
        <v>70</v>
      </c>
    </row>
    <row r="88" spans="1:12" x14ac:dyDescent="0.35">
      <c r="A88" s="1" t="s">
        <v>145</v>
      </c>
      <c r="B88" s="2">
        <v>443</v>
      </c>
      <c r="C88" s="2">
        <v>44</v>
      </c>
      <c r="D88" s="2">
        <v>1</v>
      </c>
      <c r="E88" s="2">
        <v>12</v>
      </c>
      <c r="F88" s="2">
        <v>2</v>
      </c>
      <c r="G88" s="2">
        <v>6</v>
      </c>
      <c r="H88" s="2">
        <v>11</v>
      </c>
      <c r="I88" s="2">
        <v>12</v>
      </c>
      <c r="J88" s="2">
        <v>399</v>
      </c>
      <c r="K88" s="2">
        <v>23</v>
      </c>
      <c r="L88" s="2">
        <v>376</v>
      </c>
    </row>
    <row r="89" spans="1:12" x14ac:dyDescent="0.35">
      <c r="A89" s="1" t="s">
        <v>146</v>
      </c>
      <c r="B89" s="2">
        <v>19</v>
      </c>
      <c r="C89" s="2">
        <v>2</v>
      </c>
      <c r="D89" s="2">
        <v>0</v>
      </c>
      <c r="E89" s="2">
        <v>1</v>
      </c>
      <c r="F89" s="2">
        <v>1</v>
      </c>
      <c r="G89" s="2">
        <v>0</v>
      </c>
      <c r="H89" s="2">
        <v>0</v>
      </c>
      <c r="I89" s="2">
        <v>0</v>
      </c>
      <c r="J89" s="2">
        <v>17</v>
      </c>
      <c r="K89" s="2">
        <v>0</v>
      </c>
      <c r="L89" s="2">
        <v>17</v>
      </c>
    </row>
    <row r="90" spans="1:12" x14ac:dyDescent="0.35">
      <c r="A90" s="1" t="s">
        <v>147</v>
      </c>
      <c r="B90" s="2">
        <v>108</v>
      </c>
      <c r="C90" s="2">
        <v>11</v>
      </c>
      <c r="D90" s="2">
        <v>0</v>
      </c>
      <c r="E90" s="2">
        <v>8</v>
      </c>
      <c r="F90" s="2">
        <v>0</v>
      </c>
      <c r="G90" s="2">
        <v>1</v>
      </c>
      <c r="H90" s="2">
        <v>1</v>
      </c>
      <c r="I90" s="2">
        <v>1</v>
      </c>
      <c r="J90" s="2">
        <v>97</v>
      </c>
      <c r="K90" s="2">
        <v>4</v>
      </c>
      <c r="L90" s="2">
        <v>93</v>
      </c>
    </row>
    <row r="91" spans="1:12" x14ac:dyDescent="0.35">
      <c r="A91" s="1" t="s">
        <v>148</v>
      </c>
      <c r="B91" s="2">
        <v>832</v>
      </c>
      <c r="C91" s="2">
        <v>133</v>
      </c>
      <c r="D91" s="2">
        <v>11</v>
      </c>
      <c r="E91" s="2">
        <v>44</v>
      </c>
      <c r="F91" s="2">
        <v>4</v>
      </c>
      <c r="G91" s="2">
        <v>25</v>
      </c>
      <c r="H91" s="2">
        <v>20</v>
      </c>
      <c r="I91" s="2">
        <v>29</v>
      </c>
      <c r="J91" s="2">
        <v>699</v>
      </c>
      <c r="K91" s="2">
        <v>67</v>
      </c>
      <c r="L91" s="2">
        <v>632</v>
      </c>
    </row>
    <row r="92" spans="1:12" x14ac:dyDescent="0.35">
      <c r="A92" s="1" t="s">
        <v>149</v>
      </c>
      <c r="B92" s="2">
        <v>32</v>
      </c>
      <c r="C92" s="2">
        <v>8</v>
      </c>
      <c r="D92" s="2">
        <v>0</v>
      </c>
      <c r="E92" s="2">
        <v>0</v>
      </c>
      <c r="F92" s="2">
        <v>0</v>
      </c>
      <c r="G92" s="2">
        <v>1</v>
      </c>
      <c r="H92" s="2">
        <v>7</v>
      </c>
      <c r="I92" s="2">
        <v>0</v>
      </c>
      <c r="J92" s="2">
        <v>24</v>
      </c>
      <c r="K92" s="2">
        <v>3</v>
      </c>
      <c r="L92" s="2">
        <v>21</v>
      </c>
    </row>
    <row r="93" spans="1:12" s="18" customFormat="1" x14ac:dyDescent="0.35">
      <c r="A93" s="17" t="s">
        <v>150</v>
      </c>
      <c r="B93" s="10">
        <v>0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</row>
    <row r="94" spans="1:12" x14ac:dyDescent="0.35">
      <c r="A94" s="4" t="s">
        <v>151</v>
      </c>
      <c r="B94" s="8">
        <v>832</v>
      </c>
      <c r="C94" s="8">
        <v>170</v>
      </c>
      <c r="D94" s="8">
        <v>20</v>
      </c>
      <c r="E94" s="8">
        <v>50</v>
      </c>
      <c r="F94" s="8">
        <v>11</v>
      </c>
      <c r="G94" s="8">
        <v>25</v>
      </c>
      <c r="H94" s="8">
        <v>30</v>
      </c>
      <c r="I94" s="8">
        <v>34</v>
      </c>
      <c r="J94" s="8">
        <v>662</v>
      </c>
      <c r="K94" s="8">
        <v>51</v>
      </c>
      <c r="L94" s="8">
        <v>611</v>
      </c>
    </row>
    <row r="95" spans="1:12" x14ac:dyDescent="0.35">
      <c r="A95" s="1" t="s">
        <v>152</v>
      </c>
      <c r="B95" s="2">
        <v>832</v>
      </c>
      <c r="C95" s="2">
        <v>170</v>
      </c>
      <c r="D95" s="2">
        <v>20</v>
      </c>
      <c r="E95" s="2">
        <v>50</v>
      </c>
      <c r="F95" s="2">
        <v>11</v>
      </c>
      <c r="G95" s="2">
        <v>25</v>
      </c>
      <c r="H95" s="2">
        <v>30</v>
      </c>
      <c r="I95" s="2">
        <v>34</v>
      </c>
      <c r="J95" s="2">
        <v>662</v>
      </c>
      <c r="K95" s="2">
        <v>51</v>
      </c>
      <c r="L95" s="2">
        <v>611</v>
      </c>
    </row>
    <row r="96" spans="1:12" x14ac:dyDescent="0.35">
      <c r="A96" s="4" t="s">
        <v>153</v>
      </c>
      <c r="B96" s="8">
        <v>2158</v>
      </c>
      <c r="C96" s="8">
        <v>389</v>
      </c>
      <c r="D96" s="8">
        <v>27</v>
      </c>
      <c r="E96" s="8">
        <v>104</v>
      </c>
      <c r="F96" s="8">
        <v>21</v>
      </c>
      <c r="G96" s="8">
        <v>85</v>
      </c>
      <c r="H96" s="8">
        <v>68</v>
      </c>
      <c r="I96" s="8">
        <v>84</v>
      </c>
      <c r="J96" s="8">
        <v>1769</v>
      </c>
      <c r="K96" s="8">
        <v>159</v>
      </c>
      <c r="L96" s="8">
        <v>1610</v>
      </c>
    </row>
    <row r="97" spans="1:12" x14ac:dyDescent="0.35">
      <c r="A97" s="1" t="s">
        <v>154</v>
      </c>
      <c r="B97" s="2">
        <v>2158</v>
      </c>
      <c r="C97" s="2">
        <v>389</v>
      </c>
      <c r="D97" s="2">
        <v>27</v>
      </c>
      <c r="E97" s="2">
        <v>104</v>
      </c>
      <c r="F97" s="2">
        <v>21</v>
      </c>
      <c r="G97" s="2">
        <v>85</v>
      </c>
      <c r="H97" s="2">
        <v>68</v>
      </c>
      <c r="I97" s="2">
        <v>84</v>
      </c>
      <c r="J97" s="2">
        <v>1769</v>
      </c>
      <c r="K97" s="2">
        <v>159</v>
      </c>
      <c r="L97" s="2">
        <v>1610</v>
      </c>
    </row>
    <row r="98" spans="1:12" x14ac:dyDescent="0.35">
      <c r="A98" s="4" t="s">
        <v>155</v>
      </c>
      <c r="B98" s="8">
        <v>5619</v>
      </c>
      <c r="C98" s="8">
        <v>956</v>
      </c>
      <c r="D98" s="8">
        <v>70</v>
      </c>
      <c r="E98" s="8">
        <v>333</v>
      </c>
      <c r="F98" s="8">
        <v>36</v>
      </c>
      <c r="G98" s="8">
        <v>157</v>
      </c>
      <c r="H98" s="8">
        <v>159</v>
      </c>
      <c r="I98" s="8">
        <v>201</v>
      </c>
      <c r="J98" s="8">
        <v>4663</v>
      </c>
      <c r="K98" s="8">
        <v>373</v>
      </c>
      <c r="L98" s="8">
        <v>4290</v>
      </c>
    </row>
    <row r="99" spans="1:12" x14ac:dyDescent="0.35">
      <c r="A99" s="1" t="s">
        <v>156</v>
      </c>
      <c r="B99" s="2">
        <v>2547</v>
      </c>
      <c r="C99" s="2">
        <v>326</v>
      </c>
      <c r="D99" s="2">
        <v>15</v>
      </c>
      <c r="E99" s="2">
        <v>114</v>
      </c>
      <c r="F99" s="2">
        <v>13</v>
      </c>
      <c r="G99" s="2">
        <v>39</v>
      </c>
      <c r="H99" s="2">
        <v>47</v>
      </c>
      <c r="I99" s="2">
        <v>98</v>
      </c>
      <c r="J99" s="2">
        <v>2221</v>
      </c>
      <c r="K99" s="2">
        <v>162</v>
      </c>
      <c r="L99" s="2">
        <v>2059</v>
      </c>
    </row>
    <row r="100" spans="1:12" x14ac:dyDescent="0.35">
      <c r="A100" s="1" t="s">
        <v>157</v>
      </c>
      <c r="B100" s="2">
        <v>1331</v>
      </c>
      <c r="C100" s="2">
        <v>287</v>
      </c>
      <c r="D100" s="2">
        <v>28</v>
      </c>
      <c r="E100" s="2">
        <v>100</v>
      </c>
      <c r="F100" s="2">
        <v>11</v>
      </c>
      <c r="G100" s="2">
        <v>58</v>
      </c>
      <c r="H100" s="2">
        <v>49</v>
      </c>
      <c r="I100" s="2">
        <v>41</v>
      </c>
      <c r="J100" s="2">
        <v>1044</v>
      </c>
      <c r="K100" s="2">
        <v>100</v>
      </c>
      <c r="L100" s="2">
        <v>944</v>
      </c>
    </row>
    <row r="101" spans="1:12" x14ac:dyDescent="0.35">
      <c r="A101" s="1" t="s">
        <v>158</v>
      </c>
      <c r="B101" s="2">
        <v>1741</v>
      </c>
      <c r="C101" s="2">
        <v>343</v>
      </c>
      <c r="D101" s="2">
        <v>27</v>
      </c>
      <c r="E101" s="2">
        <v>119</v>
      </c>
      <c r="F101" s="2">
        <v>12</v>
      </c>
      <c r="G101" s="2">
        <v>60</v>
      </c>
      <c r="H101" s="2">
        <v>63</v>
      </c>
      <c r="I101" s="2">
        <v>62</v>
      </c>
      <c r="J101" s="2">
        <v>1398</v>
      </c>
      <c r="K101" s="2">
        <v>111</v>
      </c>
      <c r="L101" s="2">
        <v>1287</v>
      </c>
    </row>
    <row r="102" spans="1:12" x14ac:dyDescent="0.35">
      <c r="A102" s="4" t="s">
        <v>159</v>
      </c>
      <c r="B102" s="8">
        <v>372</v>
      </c>
      <c r="C102" s="8">
        <v>50</v>
      </c>
      <c r="D102" s="8">
        <v>1</v>
      </c>
      <c r="E102" s="8">
        <v>28</v>
      </c>
      <c r="F102" s="8">
        <v>2</v>
      </c>
      <c r="G102" s="8">
        <v>6</v>
      </c>
      <c r="H102" s="8">
        <v>3</v>
      </c>
      <c r="I102" s="8">
        <v>10</v>
      </c>
      <c r="J102" s="8">
        <v>322</v>
      </c>
      <c r="K102" s="8">
        <v>25</v>
      </c>
      <c r="L102" s="8">
        <v>297</v>
      </c>
    </row>
    <row r="103" spans="1:12" x14ac:dyDescent="0.35">
      <c r="A103" s="1" t="s">
        <v>160</v>
      </c>
      <c r="B103" s="2">
        <v>99</v>
      </c>
      <c r="C103" s="2">
        <v>13</v>
      </c>
      <c r="D103" s="2">
        <v>0</v>
      </c>
      <c r="E103" s="2">
        <v>10</v>
      </c>
      <c r="F103" s="2">
        <v>0</v>
      </c>
      <c r="G103" s="2">
        <v>0</v>
      </c>
      <c r="H103" s="2">
        <v>0</v>
      </c>
      <c r="I103" s="2">
        <v>3</v>
      </c>
      <c r="J103" s="2">
        <v>86</v>
      </c>
      <c r="K103" s="2">
        <v>2</v>
      </c>
      <c r="L103" s="2">
        <v>84</v>
      </c>
    </row>
    <row r="104" spans="1:12" x14ac:dyDescent="0.35">
      <c r="A104" s="1" t="s">
        <v>161</v>
      </c>
      <c r="B104" s="2">
        <v>82</v>
      </c>
      <c r="C104" s="2">
        <v>15</v>
      </c>
      <c r="D104" s="2">
        <v>1</v>
      </c>
      <c r="E104" s="2">
        <v>4</v>
      </c>
      <c r="F104" s="2">
        <v>1</v>
      </c>
      <c r="G104" s="2">
        <v>4</v>
      </c>
      <c r="H104" s="2">
        <v>1</v>
      </c>
      <c r="I104" s="2">
        <v>4</v>
      </c>
      <c r="J104" s="2">
        <v>67</v>
      </c>
      <c r="K104" s="2">
        <v>3</v>
      </c>
      <c r="L104" s="2">
        <v>64</v>
      </c>
    </row>
    <row r="105" spans="1:12" x14ac:dyDescent="0.35">
      <c r="A105" s="1" t="s">
        <v>162</v>
      </c>
      <c r="B105" s="2">
        <v>10</v>
      </c>
      <c r="C105" s="2">
        <v>1</v>
      </c>
      <c r="D105" s="2">
        <v>0</v>
      </c>
      <c r="E105" s="2">
        <v>1</v>
      </c>
      <c r="F105" s="2">
        <v>0</v>
      </c>
      <c r="G105" s="2">
        <v>0</v>
      </c>
      <c r="H105" s="2">
        <v>0</v>
      </c>
      <c r="I105" s="2">
        <v>0</v>
      </c>
      <c r="J105" s="2">
        <v>9</v>
      </c>
      <c r="K105" s="2">
        <v>0</v>
      </c>
      <c r="L105" s="2">
        <v>9</v>
      </c>
    </row>
    <row r="106" spans="1:12" x14ac:dyDescent="0.35">
      <c r="A106" s="1" t="s">
        <v>163</v>
      </c>
      <c r="B106" s="2">
        <v>181</v>
      </c>
      <c r="C106" s="2">
        <v>21</v>
      </c>
      <c r="D106" s="2">
        <v>0</v>
      </c>
      <c r="E106" s="2">
        <v>13</v>
      </c>
      <c r="F106" s="2">
        <v>1</v>
      </c>
      <c r="G106" s="2">
        <v>2</v>
      </c>
      <c r="H106" s="2">
        <v>2</v>
      </c>
      <c r="I106" s="2">
        <v>3</v>
      </c>
      <c r="J106" s="2">
        <v>160</v>
      </c>
      <c r="K106" s="2">
        <v>20</v>
      </c>
      <c r="L106" s="2">
        <v>140</v>
      </c>
    </row>
    <row r="107" spans="1:12" s="18" customFormat="1" x14ac:dyDescent="0.35">
      <c r="A107" s="17" t="s">
        <v>164</v>
      </c>
      <c r="B107" s="10">
        <v>0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</row>
    <row r="108" spans="1:12" x14ac:dyDescent="0.35">
      <c r="A108" s="4" t="s">
        <v>165</v>
      </c>
      <c r="B108" s="8">
        <v>736</v>
      </c>
      <c r="C108" s="8">
        <v>169</v>
      </c>
      <c r="D108" s="8">
        <v>14</v>
      </c>
      <c r="E108" s="8">
        <v>59</v>
      </c>
      <c r="F108" s="8">
        <v>1</v>
      </c>
      <c r="G108" s="8">
        <v>25</v>
      </c>
      <c r="H108" s="8">
        <v>34</v>
      </c>
      <c r="I108" s="8">
        <v>36</v>
      </c>
      <c r="J108" s="8">
        <v>567</v>
      </c>
      <c r="K108" s="8">
        <v>66</v>
      </c>
      <c r="L108" s="8">
        <v>501</v>
      </c>
    </row>
    <row r="109" spans="1:12" x14ac:dyDescent="0.35">
      <c r="A109" s="1" t="s">
        <v>166</v>
      </c>
      <c r="B109" s="2">
        <v>439</v>
      </c>
      <c r="C109" s="2">
        <v>104</v>
      </c>
      <c r="D109" s="2">
        <v>11</v>
      </c>
      <c r="E109" s="2">
        <v>41</v>
      </c>
      <c r="F109" s="2">
        <v>1</v>
      </c>
      <c r="G109" s="2">
        <v>11</v>
      </c>
      <c r="H109" s="2">
        <v>19</v>
      </c>
      <c r="I109" s="2">
        <v>21</v>
      </c>
      <c r="J109" s="2">
        <v>335</v>
      </c>
      <c r="K109" s="2">
        <v>34</v>
      </c>
      <c r="L109" s="2">
        <v>301</v>
      </c>
    </row>
    <row r="110" spans="1:12" x14ac:dyDescent="0.35">
      <c r="A110" s="1" t="s">
        <v>167</v>
      </c>
      <c r="B110" s="2">
        <v>32</v>
      </c>
      <c r="C110" s="2">
        <v>3</v>
      </c>
      <c r="D110" s="2">
        <v>0</v>
      </c>
      <c r="E110" s="2">
        <v>0</v>
      </c>
      <c r="F110" s="2">
        <v>0</v>
      </c>
      <c r="G110" s="2">
        <v>1</v>
      </c>
      <c r="H110" s="2">
        <v>2</v>
      </c>
      <c r="I110" s="2">
        <v>0</v>
      </c>
      <c r="J110" s="2">
        <v>29</v>
      </c>
      <c r="K110" s="2">
        <v>6</v>
      </c>
      <c r="L110" s="2">
        <v>23</v>
      </c>
    </row>
    <row r="111" spans="1:12" x14ac:dyDescent="0.35">
      <c r="A111" s="1" t="s">
        <v>168</v>
      </c>
      <c r="B111" s="2">
        <v>265</v>
      </c>
      <c r="C111" s="2">
        <v>62</v>
      </c>
      <c r="D111" s="2">
        <v>3</v>
      </c>
      <c r="E111" s="2">
        <v>18</v>
      </c>
      <c r="F111" s="2">
        <v>0</v>
      </c>
      <c r="G111" s="2">
        <v>13</v>
      </c>
      <c r="H111" s="2">
        <v>13</v>
      </c>
      <c r="I111" s="2">
        <v>15</v>
      </c>
      <c r="J111" s="2">
        <v>203</v>
      </c>
      <c r="K111" s="2">
        <v>26</v>
      </c>
      <c r="L111" s="2">
        <v>177</v>
      </c>
    </row>
    <row r="112" spans="1:12" x14ac:dyDescent="0.35">
      <c r="A112" s="4" t="s">
        <v>169</v>
      </c>
      <c r="B112" s="8">
        <v>55</v>
      </c>
      <c r="C112" s="8">
        <v>16</v>
      </c>
      <c r="D112" s="8">
        <v>0</v>
      </c>
      <c r="E112" s="8">
        <v>5</v>
      </c>
      <c r="F112" s="8">
        <v>2</v>
      </c>
      <c r="G112" s="8">
        <v>5</v>
      </c>
      <c r="H112" s="8">
        <v>3</v>
      </c>
      <c r="I112" s="8">
        <v>1</v>
      </c>
      <c r="J112" s="8">
        <v>39</v>
      </c>
      <c r="K112" s="8">
        <v>5</v>
      </c>
      <c r="L112" s="8">
        <v>34</v>
      </c>
    </row>
    <row r="113" spans="1:12" x14ac:dyDescent="0.35">
      <c r="A113" s="1" t="s">
        <v>170</v>
      </c>
      <c r="B113" s="2">
        <v>55</v>
      </c>
      <c r="C113" s="2">
        <v>16</v>
      </c>
      <c r="D113" s="2">
        <v>0</v>
      </c>
      <c r="E113" s="2">
        <v>5</v>
      </c>
      <c r="F113" s="2">
        <v>2</v>
      </c>
      <c r="G113" s="2">
        <v>5</v>
      </c>
      <c r="H113" s="2">
        <v>3</v>
      </c>
      <c r="I113" s="2">
        <v>1</v>
      </c>
      <c r="J113" s="2">
        <v>39</v>
      </c>
      <c r="K113" s="2">
        <v>5</v>
      </c>
      <c r="L113" s="2">
        <v>34</v>
      </c>
    </row>
    <row r="114" spans="1:12" x14ac:dyDescent="0.35">
      <c r="A114" s="1" t="s">
        <v>171</v>
      </c>
      <c r="B114" s="2">
        <v>0</v>
      </c>
      <c r="C114" s="2">
        <v>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</row>
    <row r="115" spans="1:12" x14ac:dyDescent="0.35">
      <c r="A115" s="4" t="s">
        <v>172</v>
      </c>
      <c r="B115" s="8">
        <v>0</v>
      </c>
      <c r="C115" s="8">
        <v>0</v>
      </c>
      <c r="D115" s="8">
        <v>0</v>
      </c>
      <c r="E115" s="8">
        <v>0</v>
      </c>
      <c r="F115" s="8">
        <v>0</v>
      </c>
      <c r="G115" s="8">
        <v>0</v>
      </c>
      <c r="H115" s="8">
        <v>0</v>
      </c>
      <c r="I115" s="8">
        <v>0</v>
      </c>
      <c r="J115" s="8">
        <v>0</v>
      </c>
      <c r="K115" s="8">
        <v>0</v>
      </c>
      <c r="L115" s="8">
        <v>0</v>
      </c>
    </row>
    <row r="116" spans="1:12" x14ac:dyDescent="0.35">
      <c r="A116" s="1" t="s">
        <v>173</v>
      </c>
      <c r="B116">
        <v>0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</row>
    <row r="117" spans="1:12" x14ac:dyDescent="0.35">
      <c r="A117" s="19" t="s">
        <v>174</v>
      </c>
      <c r="B117" s="20">
        <v>350</v>
      </c>
      <c r="C117" s="20">
        <v>100</v>
      </c>
      <c r="D117" s="20">
        <v>9</v>
      </c>
      <c r="E117" s="20">
        <v>30</v>
      </c>
      <c r="F117" s="20">
        <v>7</v>
      </c>
      <c r="G117" s="20">
        <v>15</v>
      </c>
      <c r="H117" s="20">
        <v>21</v>
      </c>
      <c r="I117" s="20">
        <v>18</v>
      </c>
      <c r="J117" s="20">
        <v>250</v>
      </c>
      <c r="K117" s="20">
        <v>28</v>
      </c>
      <c r="L117" s="20">
        <v>222</v>
      </c>
    </row>
    <row r="119" spans="1:12" x14ac:dyDescent="0.35">
      <c r="A119" s="1" t="s">
        <v>22</v>
      </c>
    </row>
    <row r="120" spans="1:12" x14ac:dyDescent="0.35">
      <c r="A120" s="3" t="s">
        <v>51</v>
      </c>
    </row>
    <row r="121" spans="1:12" x14ac:dyDescent="0.35">
      <c r="A121" s="3" t="s">
        <v>52</v>
      </c>
    </row>
    <row r="122" spans="1:12" x14ac:dyDescent="0.35">
      <c r="A122" s="3" t="s">
        <v>53</v>
      </c>
    </row>
    <row r="123" spans="1:12" x14ac:dyDescent="0.35">
      <c r="A123" s="3" t="s">
        <v>54</v>
      </c>
    </row>
    <row r="124" spans="1:12" x14ac:dyDescent="0.35">
      <c r="A124" s="3" t="s">
        <v>55</v>
      </c>
    </row>
    <row r="125" spans="1:12" x14ac:dyDescent="0.35">
      <c r="A125" s="17" t="s">
        <v>22</v>
      </c>
    </row>
    <row r="126" spans="1:12" x14ac:dyDescent="0.35">
      <c r="A126" s="17" t="s">
        <v>48</v>
      </c>
    </row>
    <row r="127" spans="1:12" x14ac:dyDescent="0.35">
      <c r="A127" s="17" t="s">
        <v>49</v>
      </c>
    </row>
    <row r="128" spans="1:12" x14ac:dyDescent="0.35">
      <c r="A128" s="17" t="s">
        <v>22</v>
      </c>
    </row>
    <row r="129" spans="1:1" x14ac:dyDescent="0.35">
      <c r="A129" s="17" t="s">
        <v>50</v>
      </c>
    </row>
    <row r="130" spans="1:1" x14ac:dyDescent="0.35">
      <c r="A130" s="3" t="s">
        <v>56</v>
      </c>
    </row>
    <row r="131" spans="1:1" x14ac:dyDescent="0.35">
      <c r="A131" s="3" t="s">
        <v>57</v>
      </c>
    </row>
    <row r="132" spans="1:1" x14ac:dyDescent="0.35">
      <c r="A132" s="3" t="s">
        <v>58</v>
      </c>
    </row>
    <row r="133" spans="1:1" x14ac:dyDescent="0.35">
      <c r="A133" s="3" t="s">
        <v>59</v>
      </c>
    </row>
    <row r="134" spans="1:1" x14ac:dyDescent="0.35">
      <c r="A134" s="3" t="s">
        <v>60</v>
      </c>
    </row>
    <row r="135" spans="1:1" x14ac:dyDescent="0.35">
      <c r="A135" s="3" t="s">
        <v>61</v>
      </c>
    </row>
  </sheetData>
  <pageMargins left="0.14000000000000001" right="0.14000000000000001" top="0.59" bottom="0.34" header="0.37" footer="0.1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Kaaviot</vt:lpstr>
      </vt:variant>
      <vt:variant>
        <vt:i4>11</vt:i4>
      </vt:variant>
    </vt:vector>
  </HeadingPairs>
  <TitlesOfParts>
    <vt:vector size="15" baseType="lpstr">
      <vt:lpstr>Elinkeinorakenne</vt:lpstr>
      <vt:lpstr>Elinkeinorakenne %</vt:lpstr>
      <vt:lpstr>Päätoimialat</vt:lpstr>
      <vt:lpstr>TOL 2-num</vt:lpstr>
      <vt:lpstr>K-P</vt:lpstr>
      <vt:lpstr>Kaustisen sk</vt:lpstr>
      <vt:lpstr>Kokkolan sk</vt:lpstr>
      <vt:lpstr>Halsua</vt:lpstr>
      <vt:lpstr>Kaustinen</vt:lpstr>
      <vt:lpstr>Lestijärvi</vt:lpstr>
      <vt:lpstr>Perho</vt:lpstr>
      <vt:lpstr>Toholampi</vt:lpstr>
      <vt:lpstr>Veteli</vt:lpstr>
      <vt:lpstr>Kannus</vt:lpstr>
      <vt:lpstr>Kokkola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minnaka</dc:creator>
  <cp:lastModifiedBy>Minna Kauppinen</cp:lastModifiedBy>
  <cp:lastPrinted>2011-10-06T07:46:29Z</cp:lastPrinted>
  <dcterms:created xsi:type="dcterms:W3CDTF">2010-10-20T11:25:39Z</dcterms:created>
  <dcterms:modified xsi:type="dcterms:W3CDTF">2021-12-01T19:18:38Z</dcterms:modified>
</cp:coreProperties>
</file>